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125" windowWidth="15570" windowHeight="8745" activeTab="0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 Livre graphique" sheetId="17" r:id="rId5"/>
    <sheet name="Photographie" sheetId="16" r:id="rId6"/>
  </sheets>
  <definedNames>
    <definedName name="a" localSheetId="1">'Imagerie'!$A$20:$F$138</definedName>
    <definedName name="_xlnm.Print_Area" localSheetId="2">'Affiche'!$A$147:$D$155</definedName>
    <definedName name="_xlnm.Print_Area" localSheetId="0">'Dépôts et typologies'!$A$16:$D$56</definedName>
    <definedName name="_xlnm.Print_Area" localSheetId="3">'Estampe'!$A$145:$D$154</definedName>
    <definedName name="_xlnm.Print_Area" localSheetId="1">'Imagerie'!$A$473:$D$501</definedName>
    <definedName name="_xlnm.Print_Area" localSheetId="4">'Livre d''artiste Livre graphique'!$A$1:$K$22</definedName>
    <definedName name="_xlnm.Print_Area" localSheetId="5">'Photographie'!$A$71:$D$76</definedName>
    <definedName name="_xlnm.Print_Titles" localSheetId="3">'Estampe'!$126:$126</definedName>
    <definedName name="_xlnm.Print_Titles" localSheetId="4">'Livre d''artiste Livre graphique'!$19:$20</definedName>
  </definedNames>
  <calcPr calcId="145621"/>
</workbook>
</file>

<file path=xl/sharedStrings.xml><?xml version="1.0" encoding="utf-8"?>
<sst xmlns="http://schemas.openxmlformats.org/spreadsheetml/2006/main" count="2264" uniqueCount="1354">
  <si>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</si>
  <si>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</si>
  <si>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</si>
  <si>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</si>
  <si>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</si>
  <si>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</si>
  <si>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</si>
  <si>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</si>
  <si>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</si>
  <si>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Nb dépôts</t>
  </si>
  <si>
    <t>Documents déposés</t>
  </si>
  <si>
    <t>EDY S.A.</t>
  </si>
  <si>
    <t>Editions Cellard</t>
  </si>
  <si>
    <t>Liste des 10 principaux déposants par année de dépôt - Imagerie</t>
  </si>
  <si>
    <t>Total</t>
  </si>
  <si>
    <t>Nom déposant</t>
  </si>
  <si>
    <t>Le Dernier Cri</t>
  </si>
  <si>
    <t>Ateliers Rigal</t>
  </si>
  <si>
    <t>Editions Incertain Sens</t>
  </si>
  <si>
    <t>Liste des déposants par année de dépôt - Photographie</t>
  </si>
  <si>
    <t>Editions Jos le Doare</t>
  </si>
  <si>
    <t>Bibliothèque Bernheim de Nouméa</t>
  </si>
  <si>
    <t>Archives départementales de la Guyane</t>
  </si>
  <si>
    <t>Carte de fantaisie</t>
  </si>
  <si>
    <t>Carte de vœux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</si>
  <si>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</si>
  <si>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</si>
  <si>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</si>
  <si>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</si>
  <si>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</si>
  <si>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</si>
  <si>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</si>
  <si>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</si>
  <si>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</si>
  <si>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</si>
  <si>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</si>
  <si>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</si>
  <si>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</si>
  <si>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</si>
  <si>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</si>
  <si>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</si>
  <si>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</si>
  <si>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</si>
  <si>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</si>
  <si>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</si>
  <si>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</si>
  <si>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</si>
  <si>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</si>
  <si>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</si>
  <si>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</si>
  <si>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</si>
  <si>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</si>
  <si>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</si>
  <si>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</si>
  <si>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</si>
  <si>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</si>
  <si>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</si>
  <si>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</si>
  <si>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</si>
  <si>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</si>
  <si>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</si>
  <si>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</si>
  <si>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</si>
  <si>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</si>
  <si>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</si>
  <si>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</si>
  <si>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</si>
  <si>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Charente-Maritime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</si>
  <si>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</si>
  <si>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</si>
  <si>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</si>
  <si>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</si>
  <si>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</si>
  <si>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</si>
  <si>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</si>
  <si>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</si>
  <si>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</si>
  <si>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</si>
  <si>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</si>
  <si>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</si>
  <si>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</si>
  <si>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</si>
  <si>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</si>
  <si>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</si>
  <si>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</si>
  <si>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</si>
  <si>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</si>
  <si>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</si>
  <si>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</si>
  <si>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</si>
  <si>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</si>
  <si>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Nombre de déposants par localisation géographique - Affiche</t>
  </si>
  <si>
    <t>Nombre de déposants par localisation géographique - Estampe</t>
  </si>
  <si>
    <t>Nombre de déposants par localisation géographique - Photographie</t>
  </si>
  <si>
    <t>Hautes-Alpes</t>
  </si>
  <si>
    <t>Pyrénées-Atlantiques</t>
  </si>
  <si>
    <t>Centre des livres d'artistes</t>
  </si>
  <si>
    <t>Eure</t>
  </si>
  <si>
    <t>Sarthe</t>
  </si>
  <si>
    <t>Item</t>
  </si>
  <si>
    <t>Saône-et-Loire</t>
  </si>
  <si>
    <t>Jura</t>
  </si>
  <si>
    <t>Loire</t>
  </si>
  <si>
    <t>Conseil général des Deux-Sèvres</t>
  </si>
  <si>
    <t>KIEFFER, Michel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</si>
  <si>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</si>
  <si>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</si>
  <si>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</si>
  <si>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</si>
  <si>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</si>
  <si>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</si>
  <si>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</si>
  <si>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</si>
  <si>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</si>
  <si>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</si>
  <si>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</si>
  <si>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</si>
  <si>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</si>
  <si>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</si>
  <si>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</si>
  <si>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</si>
  <si>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</si>
  <si>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Planche de Kamishibai</t>
  </si>
  <si>
    <t>Album à colorier</t>
  </si>
  <si>
    <t>Autocollant/Album d'autocollants</t>
  </si>
  <si>
    <t>Set de table illustré</t>
  </si>
  <si>
    <t>Carte postale d'artiste</t>
  </si>
  <si>
    <t>Portfolio d'estampes*</t>
  </si>
  <si>
    <t>*Nombre d'estampes parues sous portfolio</t>
  </si>
  <si>
    <t>Livre graphique</t>
  </si>
  <si>
    <t>Image à découper (albums et planches)</t>
  </si>
  <si>
    <t>Autocollants</t>
  </si>
  <si>
    <t>Calendriers</t>
  </si>
  <si>
    <t>carte postale d'artiste</t>
  </si>
  <si>
    <t>Cartes à jouer</t>
  </si>
  <si>
    <t>Cartes de fantaisie</t>
  </si>
  <si>
    <t>Cartes de vœux</t>
  </si>
  <si>
    <t>Cartes postales</t>
  </si>
  <si>
    <t>Cartes publicitaires</t>
  </si>
  <si>
    <t>Cartons d'invitation</t>
  </si>
  <si>
    <t>Marque-pages</t>
  </si>
  <si>
    <t>Panneaux didactiques</t>
  </si>
  <si>
    <t>portfolio d'estampes</t>
  </si>
  <si>
    <t>Sets de table</t>
  </si>
  <si>
    <t>Typologie des documents</t>
  </si>
  <si>
    <t>*Dépôts multiples arrivés dans différents services de la BnF, versés et enregistrés par lot au département des Estampes et de la photographie</t>
  </si>
  <si>
    <t>Dordogne</t>
  </si>
  <si>
    <t>CHAMCHINOV Serge</t>
  </si>
  <si>
    <t>THOMAS Jean-Pierre</t>
  </si>
  <si>
    <t>CLERC Philippe</t>
  </si>
  <si>
    <t>Yonne</t>
  </si>
  <si>
    <t>Editions Anagraphis</t>
  </si>
  <si>
    <t>MALDAGUE Nicolas</t>
  </si>
  <si>
    <t>Ville de Bobigny</t>
  </si>
  <si>
    <t>BPCE-DDBP</t>
  </si>
  <si>
    <t>Bibliothèque nationale de France. Délégation à la communication</t>
  </si>
  <si>
    <t>Ville de Besançon</t>
  </si>
  <si>
    <t>Nouvelle-Calédonie</t>
  </si>
  <si>
    <t>Guadeloupe</t>
  </si>
  <si>
    <t>Indre</t>
  </si>
  <si>
    <t>EDITIONS VALOIRE-ESTEL</t>
  </si>
  <si>
    <t>TES CRDP de Bretagne</t>
  </si>
  <si>
    <t>Cantal</t>
  </si>
  <si>
    <t>Cher</t>
  </si>
  <si>
    <t>Corrèze</t>
  </si>
  <si>
    <t>Tarn-et-Garonne</t>
  </si>
  <si>
    <t>Martinique</t>
  </si>
  <si>
    <t>Photographie positive originale</t>
  </si>
  <si>
    <t>Travaux graphiques</t>
  </si>
  <si>
    <t>Carte de voeux</t>
  </si>
  <si>
    <t>Imagerie religieuse</t>
  </si>
  <si>
    <t>Panneau didactique</t>
  </si>
  <si>
    <t>Livre d'images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</si>
  <si>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</si>
  <si>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</si>
  <si>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</si>
  <si>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</si>
  <si>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</si>
  <si>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</si>
  <si>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</si>
  <si>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Ephemera d'artiste (flyers, ex-libris, bloc note…)</t>
  </si>
  <si>
    <t>Nb déposants 2015</t>
  </si>
  <si>
    <t>Total général</t>
  </si>
  <si>
    <t>Baudoin Lebon</t>
  </si>
  <si>
    <t>Guérin-Marthe David</t>
  </si>
  <si>
    <t>Ecole supérieure des beaux-arts de Nantes</t>
  </si>
  <si>
    <t>Editions Philonar</t>
  </si>
  <si>
    <t>Searle Patrick</t>
  </si>
  <si>
    <t>Editions du Bon Pied</t>
  </si>
  <si>
    <t>La Halle, Centre d'art de Pont-en-Royans</t>
  </si>
  <si>
    <t>École régionale des beaux-arts (Rennes)</t>
  </si>
  <si>
    <t>Le double fond</t>
  </si>
  <si>
    <t>Musée de Morlaix</t>
  </si>
  <si>
    <t>LEFEBVRE Antoine</t>
  </si>
  <si>
    <t>MILLET Evelise</t>
  </si>
  <si>
    <t>Broadcast Posters</t>
  </si>
  <si>
    <t>Editions Journaud</t>
  </si>
  <si>
    <t>FRAC Aquitaine</t>
  </si>
  <si>
    <t>Les cahiers de l'atelier</t>
  </si>
  <si>
    <t>Poetry Wanted</t>
  </si>
  <si>
    <t>MSM S.A.S.</t>
  </si>
  <si>
    <t>Editions Lito</t>
  </si>
  <si>
    <t>Hemma Editions S.A.</t>
  </si>
  <si>
    <t>Editions Flammarion</t>
  </si>
  <si>
    <t>Editions A. LECONTE</t>
  </si>
  <si>
    <t>ÉDITIONS DES SAMSARA</t>
  </si>
  <si>
    <t>Haute-Saône</t>
  </si>
  <si>
    <t>Jeu de cartes</t>
  </si>
  <si>
    <t>POIGNON Nicolas</t>
  </si>
  <si>
    <t>TROTOT Flore</t>
  </si>
  <si>
    <t>DUBART Agnès</t>
  </si>
  <si>
    <t>RUIZ</t>
  </si>
  <si>
    <t>SECHERET Jean-Baptiste</t>
  </si>
  <si>
    <t>GUERCHET-JEANNIN Pierre</t>
  </si>
  <si>
    <t>Terres Australes et Antartiques Françaises</t>
  </si>
  <si>
    <t>charente-Maritime</t>
  </si>
  <si>
    <t>Haut-Rhin</t>
  </si>
  <si>
    <t>Calendrier illustré (inclus calendrier perpétuel, calendrier de l'avent)</t>
  </si>
  <si>
    <t>Carte postale (10,5 x 15 cm)</t>
  </si>
  <si>
    <t>Matériel didactique (modèle)</t>
  </si>
  <si>
    <t>Album et planche de Reproduction d'œuvre</t>
  </si>
  <si>
    <t>Livre animé (Flip-book)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</si>
  <si>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</si>
  <si>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</si>
  <si>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</si>
  <si>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</si>
  <si>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</si>
  <si>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</si>
  <si>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</si>
  <si>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</si>
  <si>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</si>
  <si>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</si>
  <si>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Imagerie diverse (bon point…)</t>
  </si>
  <si>
    <t>Photographie originale</t>
  </si>
  <si>
    <t>Album et planche de reproductions d'œuvre</t>
  </si>
  <si>
    <t>Éléments de jeux, puzzle</t>
  </si>
  <si>
    <t>Albums à colorier</t>
  </si>
  <si>
    <t>Nb déposants 2016</t>
  </si>
  <si>
    <t>Les Berceurs d'instantanés</t>
  </si>
  <si>
    <t>Monnier Annick</t>
  </si>
  <si>
    <t>Geneviève Chevalier &amp; Florent Fajole éditeurs</t>
  </si>
  <si>
    <t>Charlie Wayne</t>
  </si>
  <si>
    <t>Côtes-d'Or</t>
  </si>
  <si>
    <t>Portfolio de photographie*</t>
  </si>
  <si>
    <t>Palais de Tokyo</t>
  </si>
  <si>
    <t>NEYROD Dominique</t>
  </si>
  <si>
    <t>Atelier le Grand Village</t>
  </si>
  <si>
    <t>CLEEREN Luce</t>
  </si>
  <si>
    <t>LAFABRIE Bernard Gabriel</t>
  </si>
  <si>
    <t>Galerie Lelong</t>
  </si>
  <si>
    <t>Bibliothèque départementale de Saint-Denis-de-la-Réunion</t>
  </si>
  <si>
    <t>Opéra National de Bordeaux</t>
  </si>
  <si>
    <t>Michel Boettcher</t>
  </si>
  <si>
    <t>Opéra national de Paris (Secrétariat général)</t>
  </si>
  <si>
    <t>Territoire de Belfort</t>
  </si>
  <si>
    <t>Polynésie française</t>
  </si>
  <si>
    <t>Edilarge-Éditions Ouest-France</t>
  </si>
  <si>
    <t>Didémo</t>
  </si>
  <si>
    <t>Alphabet</t>
  </si>
  <si>
    <t>Livre graphique - graphzine</t>
  </si>
  <si>
    <t>Estampe originale</t>
  </si>
  <si>
    <t>Nombre de documents par nature - Estampe</t>
  </si>
  <si>
    <t>Graphzine</t>
  </si>
  <si>
    <t xml:space="preserve">*Un portfolio n'est pas compris dans le total ; ses planches sont comptabilisées à la ligne "photographie positive originale" </t>
  </si>
  <si>
    <t>Portfolio de photographie</t>
  </si>
  <si>
    <t>5*</t>
  </si>
  <si>
    <t>Nb déposants 2017</t>
  </si>
  <si>
    <t>Philippe Rivens</t>
  </si>
  <si>
    <t>Jean-Pierre Gaumé</t>
  </si>
  <si>
    <t>Abella Manuel</t>
  </si>
  <si>
    <t>Pillenière Sebastien</t>
  </si>
  <si>
    <t>La Louce</t>
  </si>
  <si>
    <t>Les éditons du nain qui tousse</t>
  </si>
  <si>
    <t>Edition Le petit jaunais</t>
  </si>
  <si>
    <t>Manufacture d'images - Centre culturel le bief</t>
  </si>
  <si>
    <t>Musée de Gravelines</t>
  </si>
  <si>
    <t>Lorem Ipsum</t>
  </si>
  <si>
    <t>CARRE Benoît</t>
  </si>
  <si>
    <t>Mennefile Caroline</t>
  </si>
  <si>
    <t>Solo ma non troppo</t>
  </si>
  <si>
    <t>Editions du Trainailleur</t>
  </si>
  <si>
    <t>Christophe daviet-théry éditions et livres d'artistes</t>
  </si>
  <si>
    <t>Association Pollen</t>
  </si>
  <si>
    <t>Allirand Renaud</t>
  </si>
  <si>
    <t>URDLA Centre international estampe &amp; livre</t>
  </si>
  <si>
    <t>Maillard Maurice</t>
  </si>
  <si>
    <t>Pazot Brigitte</t>
  </si>
  <si>
    <t>L'Estampe Strasbourg</t>
  </si>
  <si>
    <t>Livre graphique (2)</t>
  </si>
  <si>
    <t>(2) Pour 2017, comprend les livres graphiques, graphzines et fanzines</t>
  </si>
  <si>
    <t>Tazasproject</t>
  </si>
  <si>
    <t>Ville de Castres</t>
  </si>
  <si>
    <t>Archives départementales de la Guadeloupe</t>
  </si>
  <si>
    <t>Maison de la culture du Japon à Paris</t>
  </si>
  <si>
    <t>Ni7vre</t>
  </si>
  <si>
    <t>Calendrier</t>
  </si>
  <si>
    <t>Carte postale</t>
  </si>
  <si>
    <t>Livre de photographes</t>
  </si>
  <si>
    <t>Carte à jouer, carte de tarot</t>
  </si>
  <si>
    <t>Jeu ou élément de jeu</t>
  </si>
  <si>
    <t>Kamishibaï</t>
  </si>
  <si>
    <t>Centre national des arts du cirque</t>
  </si>
  <si>
    <t>Associations et assimilés</t>
  </si>
  <si>
    <t>Auteurs auto-édités</t>
  </si>
  <si>
    <t>Collectivités publiques</t>
  </si>
  <si>
    <t>Editeurs étrangers</t>
  </si>
  <si>
    <t>Editeurs professionnels</t>
  </si>
  <si>
    <t>Galerie</t>
  </si>
  <si>
    <t>Imprimeurs professionnels</t>
  </si>
  <si>
    <t>Sociétés et assimilés</t>
  </si>
  <si>
    <t>*Le périodique et  portfolio ne sont pas compris dans le total ; ses planches sont comptabilisées à la ligne "photographie positive originale"</t>
  </si>
  <si>
    <t>Périodique*</t>
  </si>
  <si>
    <t>Nb de déposants</t>
  </si>
  <si>
    <t>Nb de documents déposés</t>
  </si>
  <si>
    <t>Dupont, albert</t>
  </si>
  <si>
    <t>2015*</t>
  </si>
  <si>
    <t>* chiffre revu et corrigé en 2018</t>
  </si>
  <si>
    <t>Catégories de déposants - Photographie</t>
  </si>
  <si>
    <t>Musée Gassendi</t>
  </si>
  <si>
    <t>Liberté Production</t>
  </si>
  <si>
    <t>COZZANI Emma</t>
  </si>
  <si>
    <t>LOCO</t>
  </si>
  <si>
    <t>DEUTSCHER Fabrice</t>
  </si>
  <si>
    <t>Centre national d'art et de culture Georges Pompidou</t>
  </si>
  <si>
    <t>Université de Strasbourg</t>
  </si>
  <si>
    <t>LAGESSE Guy-André</t>
  </si>
  <si>
    <t>Catégories de déposants - Estampe</t>
  </si>
  <si>
    <t>Collectivités locales</t>
  </si>
  <si>
    <t>Galeries</t>
  </si>
  <si>
    <t>PICARD Jean-Marie</t>
  </si>
  <si>
    <t>Astrid de La Forest</t>
  </si>
  <si>
    <t>GASSER Françoise</t>
  </si>
  <si>
    <t>GOUTTEFANJAT Patrice</t>
  </si>
  <si>
    <t>BLANQUET Stéphane</t>
  </si>
  <si>
    <t>BEALU François</t>
  </si>
  <si>
    <t>DORMONT Eric</t>
  </si>
  <si>
    <t>Mekanik copulaire</t>
  </si>
  <si>
    <t>Editions Solo ma non troppo</t>
  </si>
  <si>
    <t>Centre d'Art Contemporain Ateliers de l'Imprimé</t>
  </si>
  <si>
    <t>AUTHOUART Daniel</t>
  </si>
  <si>
    <t>ROUILLY LE CHEVALLIER Marie-Antoinette</t>
  </si>
  <si>
    <t>Lê Laureline</t>
  </si>
  <si>
    <t>LEROY-GARIOUD Françoise</t>
  </si>
  <si>
    <t>Graisse animale</t>
  </si>
  <si>
    <t xml:space="preserve">DUPONT Albert </t>
  </si>
  <si>
    <t>Association Fauteuil Vapeur</t>
  </si>
  <si>
    <t xml:space="preserve">Le Petit Jaunais </t>
  </si>
  <si>
    <t>ECOLE SUPERIEURE D'ART D'AIX-EN-PROVENCE</t>
  </si>
  <si>
    <t>Mairie de Lorient - Service culturel</t>
  </si>
  <si>
    <t>Association POLLEN</t>
  </si>
  <si>
    <t>Atelier Catherine André</t>
  </si>
  <si>
    <t>MAURE Rémy</t>
  </si>
  <si>
    <t>Lézard Actif Editions</t>
  </si>
  <si>
    <t>Atelier Sabordage</t>
  </si>
  <si>
    <t>Carte à jouer**</t>
  </si>
  <si>
    <t>**Nombre de cartes dans 1 jeu</t>
  </si>
  <si>
    <t>Villa Arson</t>
  </si>
  <si>
    <t>Groborne Robert</t>
  </si>
  <si>
    <t>Boisgallays Maya</t>
  </si>
  <si>
    <t>ALLIGAND Bernard</t>
  </si>
  <si>
    <t>MARTIN Edouard</t>
  </si>
  <si>
    <t>VIOT Michel Henri</t>
  </si>
  <si>
    <t>Bataille Sylvia</t>
  </si>
  <si>
    <t>QUES Martine</t>
  </si>
  <si>
    <t>Menegon Alain</t>
  </si>
  <si>
    <t>GIAI-MINIET Marc</t>
  </si>
  <si>
    <t>ABELANET Sylvie</t>
  </si>
  <si>
    <t>CAUQUETOUX Denis</t>
  </si>
  <si>
    <t>Editions Bernard DUMERCHEZ</t>
  </si>
  <si>
    <t>GOUX Claudine</t>
  </si>
  <si>
    <t xml:space="preserve">L'Art Pénultième éditions </t>
  </si>
  <si>
    <t>PEROL-SCHNEIDER Brigitte</t>
  </si>
  <si>
    <t>JULLIEN -CLEMENT Jean-François</t>
  </si>
  <si>
    <t>LE BAIL Loïc</t>
  </si>
  <si>
    <t>Bouquinerie de l'Institut</t>
  </si>
  <si>
    <t>Galerie LEIZOROVICI</t>
  </si>
  <si>
    <t>La Gravure originale</t>
  </si>
  <si>
    <t>LAFON Martine</t>
  </si>
  <si>
    <t>LAURENT Mathieu</t>
  </si>
  <si>
    <t>Des Artistes...</t>
  </si>
  <si>
    <t>JEANNET François</t>
  </si>
  <si>
    <t>BRUNEL Marie-Pierre</t>
  </si>
  <si>
    <t>BURAGLIO Pierre</t>
  </si>
  <si>
    <t>Association Xürübila</t>
  </si>
  <si>
    <t>Catégories</t>
  </si>
  <si>
    <t>1 - 10</t>
  </si>
  <si>
    <t>11 - 20</t>
  </si>
  <si>
    <t>21 - 30</t>
  </si>
  <si>
    <t>31 - 50</t>
  </si>
  <si>
    <t>51 - 100</t>
  </si>
  <si>
    <t>101 - 300</t>
  </si>
  <si>
    <t>301 et plus</t>
  </si>
  <si>
    <t>Piketty</t>
  </si>
  <si>
    <t>Baltar Mireille</t>
  </si>
  <si>
    <t>Guillaume Elsa</t>
  </si>
  <si>
    <t>Le Petit Jaunais</t>
  </si>
  <si>
    <t>Manufacture d'images</t>
  </si>
  <si>
    <t>DUPONT Albert</t>
  </si>
  <si>
    <t>PESCHEUX, Marion</t>
  </si>
  <si>
    <t>Editions ju-young Kim</t>
  </si>
  <si>
    <t>Bibliothèque Forney</t>
  </si>
  <si>
    <t>Mesguich Stéphane</t>
  </si>
  <si>
    <t>GSN Galerie</t>
  </si>
  <si>
    <t>Imprimeurs</t>
  </si>
  <si>
    <t>Aix-en-Provence</t>
  </si>
  <si>
    <t>Marseille</t>
  </si>
  <si>
    <t>Massignac</t>
  </si>
  <si>
    <t>Pézenas</t>
  </si>
  <si>
    <t>Saint-Georges-d'Orques</t>
  </si>
  <si>
    <t>Arbois</t>
  </si>
  <si>
    <t>Nantes</t>
  </si>
  <si>
    <t>Gravelines</t>
  </si>
  <si>
    <t>Lille</t>
  </si>
  <si>
    <t>Templemars</t>
  </si>
  <si>
    <t>Strasbourg</t>
  </si>
  <si>
    <t>Villeurbanne</t>
  </si>
  <si>
    <t>Louveciennes</t>
  </si>
  <si>
    <t>Châtellerault</t>
  </si>
  <si>
    <t>Italie</t>
  </si>
  <si>
    <t>Sans lieu</t>
  </si>
  <si>
    <t>Espagne</t>
  </si>
  <si>
    <t>Colmar</t>
  </si>
  <si>
    <t>Canada Québec</t>
  </si>
  <si>
    <t>Saint-Denis</t>
  </si>
  <si>
    <t>Nb d'imprimeurs</t>
  </si>
  <si>
    <t>Nb de documents imprimés</t>
  </si>
  <si>
    <t>Total France</t>
  </si>
  <si>
    <t>Total étranger</t>
  </si>
  <si>
    <t>Dont documents parus en auto-édition</t>
  </si>
  <si>
    <t>Alpes-Martimes</t>
  </si>
  <si>
    <t>Nice</t>
  </si>
  <si>
    <t>Sigean</t>
  </si>
  <si>
    <t>Saint-Aulaire</t>
  </si>
  <si>
    <t>Uzès</t>
  </si>
  <si>
    <t>Saint-Jory</t>
  </si>
  <si>
    <t>Pau</t>
  </si>
  <si>
    <t>Castres</t>
  </si>
  <si>
    <t>Bras</t>
  </si>
  <si>
    <t>Saint-Saturnin-les-Apt</t>
  </si>
  <si>
    <t>Fontenay-aux-Roses</t>
  </si>
  <si>
    <t>Saint-Mandé</t>
  </si>
  <si>
    <t>Tranche de tirage</t>
  </si>
  <si>
    <t>Nombre de documents déposés répartis par tranche de tirage</t>
  </si>
  <si>
    <t>Lieux d'impression</t>
  </si>
  <si>
    <t>Rodez</t>
  </si>
  <si>
    <t>Colombelles</t>
  </si>
  <si>
    <t>Baume-les-Dames</t>
  </si>
  <si>
    <t>Bègles</t>
  </si>
  <si>
    <t>Rennes</t>
  </si>
  <si>
    <t>Granville</t>
  </si>
  <si>
    <t>Limoges</t>
  </si>
  <si>
    <t>Etampes</t>
  </si>
  <si>
    <t>Malakoff</t>
  </si>
  <si>
    <t>Seine-Saine-Denis</t>
  </si>
  <si>
    <t>Tremblay-en-France</t>
  </si>
  <si>
    <t>Ivry-sur-Seine</t>
  </si>
  <si>
    <t>Total Sans lieu</t>
  </si>
  <si>
    <t>Lavaur</t>
  </si>
  <si>
    <t>Etats-Unis</t>
  </si>
  <si>
    <t>Suisse</t>
  </si>
  <si>
    <t>Pologne</t>
  </si>
  <si>
    <t>Afrique-du-Sud</t>
  </si>
  <si>
    <t>Cesson-Sévigné</t>
  </si>
  <si>
    <t>Loire-Atlntique</t>
  </si>
  <si>
    <t>Toulouse</t>
  </si>
  <si>
    <t>Ambert</t>
  </si>
  <si>
    <t>Wasselonne</t>
  </si>
  <si>
    <t>Bresson</t>
  </si>
  <si>
    <t>Levallois-Perret</t>
  </si>
  <si>
    <t>dont documents auto-édités</t>
  </si>
  <si>
    <t>total sans lieu</t>
  </si>
  <si>
    <t>Chatou</t>
  </si>
  <si>
    <t>Soussey-Sur-Brionne</t>
  </si>
  <si>
    <t>La comédie de Reims</t>
  </si>
  <si>
    <t>GECPAL - Groupe d'étude pour la conservation du patrimoine de la Losteau</t>
  </si>
  <si>
    <t>Conseil départemental de la Nièvre, Direction des Archives départementales</t>
  </si>
  <si>
    <t>Deutsches Historisches Institut Paris - Institut historique allemand</t>
  </si>
  <si>
    <t>Agence régionale de santé Ile-de-France</t>
  </si>
  <si>
    <t>Roussot, Alban</t>
  </si>
  <si>
    <t>Syndicat mixte du parc régional de l'Avesnois</t>
  </si>
  <si>
    <t>Comité catholique contre la faim et pour le développement</t>
  </si>
  <si>
    <t>Conseil départemental du Puy-de-Dôme</t>
  </si>
  <si>
    <t>M. Yan de Siber</t>
  </si>
  <si>
    <t>Société historique, archéologique et scientifique de Noyon</t>
  </si>
  <si>
    <t>Association Art et couleurs</t>
  </si>
  <si>
    <t>Association pour l'éducation thérapeutique en Alsace</t>
  </si>
  <si>
    <t>Inclood SAS</t>
  </si>
  <si>
    <t>Atelier national de recherche typographique</t>
  </si>
  <si>
    <t>ONISEP Nouvelle - Aquitaine - Site de Poitiers</t>
  </si>
  <si>
    <t>Ti-embrann ar Skolioù</t>
  </si>
  <si>
    <t>Musée de l'image</t>
  </si>
  <si>
    <t xml:space="preserve">GECPAL - Groupe d'étude pour la conservation du patrimoine de la Losteau </t>
  </si>
  <si>
    <t>Les trois ourses</t>
  </si>
  <si>
    <t>Conseil général de la Loire</t>
  </si>
  <si>
    <t>Palais de l'Institut de France - Académie des Beaux - Arts</t>
  </si>
  <si>
    <t>Direction des archives et du patrimoine mobilier de l'Essonne</t>
  </si>
  <si>
    <t>Les éditions de l'impliqué</t>
  </si>
  <si>
    <t>Fédération française d'études et de sports sous-marins</t>
  </si>
  <si>
    <t>Direction générale des douanes et droits indirects</t>
  </si>
  <si>
    <t>Institut national d'histoire de l'art</t>
  </si>
  <si>
    <t>Compagnie des archers d'Ermont</t>
  </si>
  <si>
    <t>Ville de Toulouse. Direction de la communication</t>
  </si>
  <si>
    <t>Conseil Général de la Loire</t>
  </si>
  <si>
    <t>Bibliothèque nationale de France : Service pédagogique</t>
  </si>
  <si>
    <t>Conseil départemental des Côtes d'Armor</t>
  </si>
  <si>
    <t>CGT</t>
  </si>
  <si>
    <t>BAUER MEDIA France</t>
  </si>
  <si>
    <t>ELIOR</t>
  </si>
  <si>
    <t>MAGNETI MARELLI</t>
  </si>
  <si>
    <t>ONISEP AQUITAINE</t>
  </si>
  <si>
    <t>Cité de l'architecture &amp; du patrimoine</t>
  </si>
  <si>
    <t>Bibliothèque publique d'information - Centre Pompidou</t>
  </si>
  <si>
    <t>Université Panthéon Sorbonne</t>
  </si>
  <si>
    <t>Musée de l'Annonciade</t>
  </si>
  <si>
    <t>Domaine départemental de la Roche Jagu</t>
  </si>
  <si>
    <t>Maison des Océans</t>
  </si>
  <si>
    <t>PHILO EDITIONS</t>
  </si>
  <si>
    <t>ARTPORT Making Waves</t>
  </si>
  <si>
    <t>Maison du Danemark</t>
  </si>
  <si>
    <t>Galerie Khenghavars</t>
  </si>
  <si>
    <t>Florajet</t>
  </si>
  <si>
    <t>Catégories de déposants - Affiche</t>
  </si>
  <si>
    <t>Sociétés savantes et de Recherche</t>
  </si>
  <si>
    <t>Edministration centrale</t>
  </si>
  <si>
    <t>France</t>
  </si>
  <si>
    <t>Plérin</t>
  </si>
  <si>
    <t>Besançon</t>
  </si>
  <si>
    <t>Eure-et-Loir</t>
  </si>
  <si>
    <t>La Coudraye</t>
  </si>
  <si>
    <t>Morlaix</t>
  </si>
  <si>
    <t>Nîmes</t>
  </si>
  <si>
    <t>Bordeaux</t>
  </si>
  <si>
    <t>Saint-Etienne</t>
  </si>
  <si>
    <t>Tourlaville</t>
  </si>
  <si>
    <t>Fagnière</t>
  </si>
  <si>
    <t>Roncq</t>
  </si>
  <si>
    <t>Liévin</t>
  </si>
  <si>
    <t>Sainte-Catherine-les-Arras</t>
  </si>
  <si>
    <t>Villefranche</t>
  </si>
  <si>
    <t>Brunath</t>
  </si>
  <si>
    <t>Niort</t>
  </si>
  <si>
    <t>La Valette-de-Var</t>
  </si>
  <si>
    <t>Epinal</t>
  </si>
  <si>
    <t>Montreuil</t>
  </si>
  <si>
    <t>Baie-Mahault (Jarry)</t>
  </si>
  <si>
    <t>Sèvres</t>
  </si>
  <si>
    <t>Briec-de-l'Odet</t>
  </si>
  <si>
    <t>Courbevoie</t>
  </si>
  <si>
    <t>Dont les déposants sont des collectivités</t>
  </si>
  <si>
    <t>1-100</t>
  </si>
  <si>
    <t>501-1000</t>
  </si>
  <si>
    <t>Non précisé</t>
  </si>
  <si>
    <t>101-500</t>
  </si>
  <si>
    <t>1001 et plus</t>
  </si>
  <si>
    <t>Liste des déposants par année de dépôt - Estampe</t>
  </si>
  <si>
    <t>2B2M</t>
  </si>
  <si>
    <t>404 Editions</t>
  </si>
  <si>
    <t>ABC DES BANDES DESSINEES</t>
  </si>
  <si>
    <t>Aceascope Formascope</t>
  </si>
  <si>
    <t>AGENCE REGIONALE DE SANTE ÎLE-DE-FRANCE</t>
  </si>
  <si>
    <t>Albin Michel Jeunesse</t>
  </si>
  <si>
    <t>Albouraq</t>
  </si>
  <si>
    <t>Almora</t>
  </si>
  <si>
    <t>Amaterra</t>
  </si>
  <si>
    <t>Association Aïda</t>
  </si>
  <si>
    <t>Association l'Oeuf</t>
  </si>
  <si>
    <t>Association Tranch Papaye</t>
  </si>
  <si>
    <t>ATELIER DES NOYERS</t>
  </si>
  <si>
    <t>ATELIERS ART TERRE</t>
  </si>
  <si>
    <t>Avignon Festival et Compagnies</t>
  </si>
  <si>
    <t>AVM/Editions de l'Emmanuel</t>
  </si>
  <si>
    <t>Basilique du Rosaire NDL éditions</t>
  </si>
  <si>
    <t>BAYARD JEUNESSE</t>
  </si>
  <si>
    <t>BEAUSET,  Armanini Yvon</t>
  </si>
  <si>
    <t>Benoît HOREN</t>
  </si>
  <si>
    <t>Beuzit Evelyne</t>
  </si>
  <si>
    <t>Biblio-Scriptura-Société biblique française</t>
  </si>
  <si>
    <t>BOETTCHER, Michel</t>
  </si>
  <si>
    <t>Bragelonne Editions</t>
  </si>
  <si>
    <t>Brigitte Grit</t>
  </si>
  <si>
    <t>Bulle d'Espoir</t>
  </si>
  <si>
    <t>C COM CHAT</t>
  </si>
  <si>
    <t>CAIRN EDITIONS</t>
  </si>
  <si>
    <t>Callicephale Editions</t>
  </si>
  <si>
    <t>Cartophiles et historiens tarnais</t>
  </si>
  <si>
    <t>CAUE 79</t>
  </si>
  <si>
    <t>Centre d'art contemporain de Basse-Normandie</t>
  </si>
  <si>
    <t>Centre des monuments nationaux Editions du Patrimoine</t>
  </si>
  <si>
    <t>Centre France Livres</t>
  </si>
  <si>
    <t>Cerise bleue</t>
  </si>
  <si>
    <t>Chantecler France</t>
  </si>
  <si>
    <t>Chrisitan Bourgeois éditeur</t>
  </si>
  <si>
    <t>CITADELLES &amp; MAZENOD</t>
  </si>
  <si>
    <t>Clorophyl Editions</t>
  </si>
  <si>
    <t>Collet Aurélie - Les éditions Com'il faut !</t>
  </si>
  <si>
    <t>Color print</t>
  </si>
  <si>
    <t>Coloriages et découvertes</t>
  </si>
  <si>
    <t>Conseil départemental des Deux-Sèvres, DAG / Service de la Documentation</t>
  </si>
  <si>
    <t>Coop Breizh</t>
  </si>
  <si>
    <t>CULTURE DIFF</t>
  </si>
  <si>
    <t>Danielle GODART</t>
  </si>
  <si>
    <t>Dehaene Fabien Editeur</t>
  </si>
  <si>
    <t>DELON, Mélanie</t>
  </si>
  <si>
    <t>Delphine MOULET</t>
  </si>
  <si>
    <t>Dessain et Tolra</t>
  </si>
  <si>
    <t>DG Diffusion</t>
  </si>
  <si>
    <t>EDITEUR DE MEMOIRE</t>
  </si>
  <si>
    <t>Editions 365</t>
  </si>
  <si>
    <t>Editions Actes Sud</t>
  </si>
  <si>
    <t>Editions ADA</t>
  </si>
  <si>
    <t>Editions ArtLys</t>
  </si>
  <si>
    <t>Editions Auzou</t>
  </si>
  <si>
    <t>Editions Babiroussa</t>
  </si>
  <si>
    <t>Editions Cipango</t>
  </si>
  <si>
    <t>Editions Clin d'Oeil</t>
  </si>
  <si>
    <t>Editions Contre-dires</t>
  </si>
  <si>
    <t>EDITIONS CRER</t>
  </si>
  <si>
    <t>Editions de la Martinière</t>
  </si>
  <si>
    <t>Editions de l'Elan vert</t>
  </si>
  <si>
    <t>Editions Dervy-Medicis</t>
  </si>
  <si>
    <t>Editions des deux coqs d'or</t>
  </si>
  <si>
    <t>Editions Des Grandes Personnes</t>
  </si>
  <si>
    <t>Éditions du cerf</t>
  </si>
  <si>
    <t>Editions du cyclone</t>
  </si>
  <si>
    <t>Editions du Livre</t>
  </si>
  <si>
    <t>Editions du Triomphe</t>
  </si>
  <si>
    <t>Editions Dupuis</t>
  </si>
  <si>
    <t>Editions First</t>
  </si>
  <si>
    <t>Editions Gallimard</t>
  </si>
  <si>
    <t>EDITIONS GILLETTA NICE MATIN</t>
  </si>
  <si>
    <t>Editions Glénat</t>
  </si>
  <si>
    <t>Editions Gründ Jeunesse</t>
  </si>
  <si>
    <t>Editions Helen Exley</t>
  </si>
  <si>
    <t>Editions Kaléidoscope</t>
  </si>
  <si>
    <t>Editions La Découverte</t>
  </si>
  <si>
    <t>Editions Larousse</t>
  </si>
  <si>
    <t>Editions Lavigne</t>
  </si>
  <si>
    <t>Editions Le Souffle d'Or</t>
  </si>
  <si>
    <t>Editions LLB</t>
  </si>
  <si>
    <t>Editions Loco</t>
  </si>
  <si>
    <t>Editions Mila</t>
  </si>
  <si>
    <t>Editions Milan</t>
  </si>
  <si>
    <t>Editions Nathan</t>
  </si>
  <si>
    <t>Editions Normandes Le Goubey</t>
  </si>
  <si>
    <t>éditions Orphie</t>
  </si>
  <si>
    <t>Editions Piccolia</t>
  </si>
  <si>
    <t>Editions Pitchou</t>
  </si>
  <si>
    <t>Editions Quatre Fleuves</t>
  </si>
  <si>
    <t>Editions Salvator</t>
  </si>
  <si>
    <t>Editions Sedrap</t>
  </si>
  <si>
    <t>Editions Soleil</t>
  </si>
  <si>
    <t>Editions Tutti Frutti</t>
  </si>
  <si>
    <t>Editions Vigot</t>
  </si>
  <si>
    <t>Editions Voy'el</t>
  </si>
  <si>
    <t>Editions Ylang images</t>
  </si>
  <si>
    <t>EITIONS DU MONITEUR - INFOPRO DIGITAL</t>
  </si>
  <si>
    <t>Eliart</t>
  </si>
  <si>
    <t>Elsa Brachet</t>
  </si>
  <si>
    <t>EPPDCSI-Universcience-CIté des Sciences Editions</t>
  </si>
  <si>
    <t>Excelsis Sarl</t>
  </si>
  <si>
    <t>Fabienne Alliou-Lucas Photographies</t>
  </si>
  <si>
    <t>Fabienne Vereecken</t>
  </si>
  <si>
    <t>FÉDÉRATION FRANÇAISE D'ÉQUITATION</t>
  </si>
  <si>
    <t>Fleurus éditions - Marque Fleurus Découvertes</t>
  </si>
  <si>
    <t>Fleurus éditions - Marque Fleurus Family</t>
  </si>
  <si>
    <t>Fleurus éditions - Marque Mango Art de Vivre</t>
  </si>
  <si>
    <t>Fleurus éditions - Marque Rustica Editions</t>
  </si>
  <si>
    <t>Fleurus-Mame</t>
  </si>
  <si>
    <t>FRAC D'ÎLE-DE-FRANCE</t>
  </si>
  <si>
    <t>FRAILE MORISSON Monica</t>
  </si>
  <si>
    <t>France Loisirs</t>
  </si>
  <si>
    <t>Gautier-Languereau</t>
  </si>
  <si>
    <t>Geste éditions</t>
  </si>
  <si>
    <t>GOUSSOT Jean-Philippe</t>
  </si>
  <si>
    <t>GRAND COGNAC, Communauté d'agglomération</t>
  </si>
  <si>
    <t>Graphica</t>
  </si>
  <si>
    <t>Groix Editions et Diffusion</t>
  </si>
  <si>
    <t>Groupe Eyrolles</t>
  </si>
  <si>
    <t>Groupe Fleurus</t>
  </si>
  <si>
    <t>Groupement national interprofessionnel des semences, graines et plants</t>
  </si>
  <si>
    <t>Guy Delcourt Productions</t>
  </si>
  <si>
    <t>Guy TREDANIEL Editeur</t>
  </si>
  <si>
    <t>Hachette Collections</t>
  </si>
  <si>
    <t>Hachette Jeunesse</t>
  </si>
  <si>
    <t>HACHETTE LIVRE EDUCATION</t>
  </si>
  <si>
    <t>Hachette pratique</t>
  </si>
  <si>
    <t>Hachette-Livre Editions du Chêne et EPA</t>
  </si>
  <si>
    <t>HarperCollins France SA</t>
  </si>
  <si>
    <t>Hatier Editions</t>
  </si>
  <si>
    <t>hipszman Rachel</t>
  </si>
  <si>
    <t>Hors Collection</t>
  </si>
  <si>
    <t>Huginn &amp; Muninn / Mediatoon Licensing</t>
  </si>
  <si>
    <t>Hugo &amp; Cie</t>
  </si>
  <si>
    <t>ICHARACTER LTD</t>
  </si>
  <si>
    <t>Ilinx Editions</t>
  </si>
  <si>
    <t>ILLADOR EDITIONS</t>
  </si>
  <si>
    <t>IMAV Editions</t>
  </si>
  <si>
    <t>J CARTIER-BRESSON</t>
  </si>
  <si>
    <t>J. M. FUZEAU EDITIONS</t>
  </si>
  <si>
    <t>Jean-Jacques Moles</t>
  </si>
  <si>
    <t>Jeunesse au plein air</t>
  </si>
  <si>
    <t>JOUVENCE (éditions)</t>
  </si>
  <si>
    <t>Karine VILLALONGA</t>
  </si>
  <si>
    <t>KAZÉ MANGA / ASUKA</t>
  </si>
  <si>
    <t>Keribus Editions</t>
  </si>
  <si>
    <t>Kilika Editions</t>
  </si>
  <si>
    <t>Ki-Oon</t>
  </si>
  <si>
    <t>La |Musardine</t>
  </si>
  <si>
    <t>LA CLAVIERE EDITIONS</t>
  </si>
  <si>
    <t>La maison est en carton</t>
  </si>
  <si>
    <t>LA MÉSANGE BLEUE (ÉDITIONS)</t>
  </si>
  <si>
    <t>La nature d'à côté</t>
  </si>
  <si>
    <t>La Plaine des Palmistes, La Réunion</t>
  </si>
  <si>
    <t>LA POISSONNERIE (ASSOCIATION)</t>
  </si>
  <si>
    <t>La vie moderne</t>
  </si>
  <si>
    <t>L'ABRI-COT</t>
  </si>
  <si>
    <t>LAFON Caroline</t>
  </si>
  <si>
    <t>Langue au chat</t>
  </si>
  <si>
    <t>Laure BOMPIEYRE</t>
  </si>
  <si>
    <t>Laurence Domenech</t>
  </si>
  <si>
    <t>LAURENT Laetitia</t>
  </si>
  <si>
    <t>Le Ballon</t>
  </si>
  <si>
    <t>Le Courrier du Livre jeunesse</t>
  </si>
  <si>
    <t>Leers historique</t>
  </si>
  <si>
    <t>LES EDITIONS DE L'IMPLIQUE</t>
  </si>
  <si>
    <t>Les Editions du Net</t>
  </si>
  <si>
    <t>Les Livres du Dragon d'Or</t>
  </si>
  <si>
    <t>Les Piérides</t>
  </si>
  <si>
    <t>L'heure dite</t>
  </si>
  <si>
    <t>LIBELLA</t>
  </si>
  <si>
    <t>Librairie L'Atalante</t>
  </si>
  <si>
    <t>Lise DUCONTE</t>
  </si>
  <si>
    <t>LITAVIS</t>
  </si>
  <si>
    <t>Love Paper</t>
  </si>
  <si>
    <t>M. Dalle-Rive</t>
  </si>
  <si>
    <t>Mairie de Besançon</t>
  </si>
  <si>
    <t>Mairie de Bouguenais</t>
  </si>
  <si>
    <t>Maison de la Culture du Japon à Paris</t>
  </si>
  <si>
    <t>Mango S.A.</t>
  </si>
  <si>
    <t>Marabout</t>
  </si>
  <si>
    <t>MARTEAU Patrick</t>
  </si>
  <si>
    <t>Michèle SARRAT</t>
  </si>
  <si>
    <t>Musée de l'image / ville d'Epinal</t>
  </si>
  <si>
    <t>Musée des beaux-arts de Brest</t>
  </si>
  <si>
    <t>MUSEE HISTORIQUE DE VILLELE</t>
  </si>
  <si>
    <t>Nicolas Cabos-Le Grand Manège</t>
  </si>
  <si>
    <t>Nobi Nobi !</t>
  </si>
  <si>
    <t>Nombre 7 éditions</t>
  </si>
  <si>
    <t>OFFICE DE TOURISME DE CERGY-PONTOISE PORTE DU VEXIN</t>
  </si>
  <si>
    <t>Office de Tourisme de Saint-Germain-en-Laye</t>
  </si>
  <si>
    <t>Olivier BRICE</t>
  </si>
  <si>
    <t>OVET SOUVENIRS</t>
  </si>
  <si>
    <t>Panini France</t>
  </si>
  <si>
    <t>Parmentier, Pascal P.</t>
  </si>
  <si>
    <t>PEGASE</t>
  </si>
  <si>
    <t>PETITOT Manuella</t>
  </si>
  <si>
    <t>Play Bac</t>
  </si>
  <si>
    <t>RRose Editions</t>
  </si>
  <si>
    <t>RUTABAGA EDITIONS</t>
  </si>
  <si>
    <t>RVB</t>
  </si>
  <si>
    <t>SABINE &amp; SES COPAINS</t>
  </si>
  <si>
    <t>Sang Dragon</t>
  </si>
  <si>
    <t>SARL LIGHT MOTIV</t>
  </si>
  <si>
    <t>SDP le livre club</t>
  </si>
  <si>
    <t>Septéditions</t>
  </si>
  <si>
    <t>SEYNAEVE Pascale</t>
  </si>
  <si>
    <t>Sky Comm</t>
  </si>
  <si>
    <t>SLIDE AND CO</t>
  </si>
  <si>
    <t>SODIS</t>
  </si>
  <si>
    <t>Splash !</t>
  </si>
  <si>
    <t>Stade</t>
  </si>
  <si>
    <t>Surplie Blandine</t>
  </si>
  <si>
    <t>Suzanne DESPREIN</t>
  </si>
  <si>
    <t>Talent Sport</t>
  </si>
  <si>
    <t>Taquet Christian</t>
  </si>
  <si>
    <t>Taschen France</t>
  </si>
  <si>
    <t>Tazas project</t>
  </si>
  <si>
    <t>TEMPODIA (EDITIONS)</t>
  </si>
  <si>
    <t>Terre Vivante</t>
  </si>
  <si>
    <t>Thierry SAINT-LUC et Julien ESCAFFRE</t>
  </si>
  <si>
    <t>TITA EDITIONS</t>
  </si>
  <si>
    <t>Tomawak Editions</t>
  </si>
  <si>
    <t>Tourbillon / Tornade</t>
  </si>
  <si>
    <t>TROOVE (éditions)</t>
  </si>
  <si>
    <t>Usborne publishing</t>
  </si>
  <si>
    <t>Vente-privée.com</t>
  </si>
  <si>
    <t>VILLE DE LORIENT -  ARCHIVES MUNICIPALES</t>
  </si>
  <si>
    <t>WHEE !</t>
  </si>
  <si>
    <t>Yan DE SIBER Atelier d'Art</t>
  </si>
  <si>
    <t>YIL Edition - BUNEL Yannick</t>
  </si>
  <si>
    <t>YVES DUCOURTIOUX EDITEUR</t>
  </si>
  <si>
    <t>Les éditions du Pas de l'Echelle</t>
  </si>
  <si>
    <t>Baracetti</t>
  </si>
  <si>
    <t>COMMUNAUTÉ URBAINE D'ARRAS Direction de la communication</t>
  </si>
  <si>
    <t>Jean MICHAUT</t>
  </si>
  <si>
    <t>Association Les Requins Marteaux</t>
  </si>
  <si>
    <t>Kamishibaïs Editions</t>
  </si>
  <si>
    <t>Partage</t>
  </si>
  <si>
    <t>LOVINGEDEL ÉDITIONS</t>
  </si>
  <si>
    <t>ASSOCIATION DJENIES DJEMBE</t>
  </si>
  <si>
    <t>ÉDITIONS HAONA</t>
  </si>
  <si>
    <t>Hachette Livres Département Dépôt légal</t>
  </si>
  <si>
    <t>ASSOCIATION EXTRA</t>
  </si>
  <si>
    <t>ANAKA</t>
  </si>
  <si>
    <t>VOIX D'ENCRE (ÉDITIONS)</t>
  </si>
  <si>
    <t>JM2 EDITIONS</t>
  </si>
  <si>
    <t>REPER' &amp; VOUS</t>
  </si>
  <si>
    <t>Gallimard Jeunesse</t>
  </si>
  <si>
    <t>CAUSERIES CULINAIRES (LES)</t>
  </si>
  <si>
    <t>IMPRIMERIE NATIONALE  Atelier du livre d'art et de l'estampe</t>
  </si>
  <si>
    <t xml:space="preserve">Editions 365 </t>
  </si>
  <si>
    <t>Editions Gründ</t>
  </si>
  <si>
    <t>Jean-Marie MICHEL</t>
  </si>
  <si>
    <t>Doré Sophie</t>
  </si>
  <si>
    <t>Editions Solar</t>
  </si>
  <si>
    <t>ANAGRAPHIS</t>
  </si>
  <si>
    <t>S. Corrieri création</t>
  </si>
  <si>
    <t>Serge Philippe LECOURT</t>
  </si>
  <si>
    <t>Editions FLBLB</t>
  </si>
  <si>
    <t>OPERA NATIONAL DE BORDEAUX</t>
  </si>
  <si>
    <t>ETATS DE BRETAGNE (EDITIONS)</t>
  </si>
  <si>
    <t>EDITIONS COURTES ET LONGUES</t>
  </si>
  <si>
    <t>MAARTIN</t>
  </si>
  <si>
    <t>AMVOULI FIRA</t>
  </si>
  <si>
    <t>Editions Néphélées</t>
  </si>
  <si>
    <t xml:space="preserve">Hachette Collections </t>
  </si>
  <si>
    <t>EDITIONS YOGI LING</t>
  </si>
  <si>
    <t>Chantecler Belgique</t>
  </si>
  <si>
    <t>Editions de l'Archipel</t>
  </si>
  <si>
    <t>POULET(TE) DE SARTHE</t>
  </si>
  <si>
    <t>ASSOCIATION FLETA</t>
  </si>
  <si>
    <t>Colorant 14</t>
  </si>
  <si>
    <t>Syndicat mixte du Parc régional de l'Avesnois</t>
  </si>
  <si>
    <t>Association couleur cirque</t>
  </si>
  <si>
    <t>City éditions</t>
  </si>
  <si>
    <t>Minus Editions</t>
  </si>
  <si>
    <t>Editions Maguerite Waknine</t>
  </si>
  <si>
    <t>Les Editions de Saxe</t>
  </si>
  <si>
    <t>Lieutenant Willsdorff</t>
  </si>
  <si>
    <t>MARGOT EDITIONS</t>
  </si>
  <si>
    <t>Liliane SCHWEBEL</t>
  </si>
  <si>
    <t>Editions Casterman S.A.</t>
  </si>
  <si>
    <t>ASSELIN, Noël</t>
  </si>
  <si>
    <t>Anonyme</t>
  </si>
  <si>
    <t>Editions Animées</t>
  </si>
  <si>
    <t>Pocket</t>
  </si>
  <si>
    <t>CEDIS Sarl</t>
  </si>
  <si>
    <t>D.G Diffusion</t>
  </si>
  <si>
    <t>Editions Tourbillon/Tornade</t>
  </si>
  <si>
    <t>Le Diplodocus</t>
  </si>
  <si>
    <t>Editions Leconte NE PAS UTILISER CETTE FICHE VOIR  Editions A. LECONTE</t>
  </si>
  <si>
    <t>Lumen Christi</t>
  </si>
  <si>
    <t>Siranouche Editions</t>
  </si>
  <si>
    <t>Musée de Tahiti et des Iles</t>
  </si>
  <si>
    <t>Books on Demand</t>
  </si>
  <si>
    <t>PIKTOS (groupe éditorial)</t>
  </si>
  <si>
    <t>DZHACHKOV Martin</t>
  </si>
  <si>
    <t>Editions Adverse</t>
  </si>
  <si>
    <t>Goré Patrice</t>
  </si>
  <si>
    <t>Editions ESI</t>
  </si>
  <si>
    <t>ESCAPE AGENCY (THE)</t>
  </si>
  <si>
    <t>Musée du Verre</t>
  </si>
  <si>
    <t>Kallima Editeur</t>
  </si>
  <si>
    <t>Editiobs Helvétius</t>
  </si>
  <si>
    <t>Editions Gravrilles</t>
  </si>
  <si>
    <t>HC Editions</t>
  </si>
  <si>
    <t>Editions Catalpas</t>
  </si>
  <si>
    <t>SAS Encre &amp; Numérique / Éditions Animées</t>
  </si>
  <si>
    <t>Dargaud-Lombard</t>
  </si>
  <si>
    <t>Société Cart'Com</t>
  </si>
  <si>
    <t>Vigot</t>
  </si>
  <si>
    <t>Editions Pierre Téqui</t>
  </si>
  <si>
    <t>La joie de lire</t>
  </si>
  <si>
    <t>Patrice Rambaud</t>
  </si>
  <si>
    <t>La p'tite scène qui bouge</t>
  </si>
  <si>
    <t>ASSOCIATION SEM</t>
  </si>
  <si>
    <t>Editions Interprètes</t>
  </si>
  <si>
    <t>BD Kids</t>
  </si>
  <si>
    <t>LBV YVES ROCHER</t>
  </si>
  <si>
    <t>Le Cherche Midi Editeur</t>
  </si>
  <si>
    <t>SecondeChance</t>
  </si>
  <si>
    <t>ASSOCIATION  LES AMIS DU PEINTRE HENRI ZUBER</t>
  </si>
  <si>
    <t>L'école des loisirs</t>
  </si>
  <si>
    <t>EDITIONS EXLEY</t>
  </si>
  <si>
    <t>Editions Jaune Citron</t>
  </si>
  <si>
    <t>Transmettre</t>
  </si>
  <si>
    <t>Les Editions du Chat qui Pêche</t>
  </si>
  <si>
    <t>Éditions Apeiron</t>
  </si>
  <si>
    <t>Editions Jets d'Encre</t>
  </si>
  <si>
    <t>Editions Philippe Picquier</t>
  </si>
  <si>
    <t>Editions Jour de Nuit</t>
  </si>
  <si>
    <t>Editions La Bruyère</t>
  </si>
  <si>
    <t>Editions Retz</t>
  </si>
  <si>
    <t>EDITIONS LA VIE DU RAIL</t>
  </si>
  <si>
    <t>Palette...</t>
  </si>
  <si>
    <t>LIGUE DE L'ENSEIGNEMENT - SERVICE COMMUNICATION</t>
  </si>
  <si>
    <t>Parent Nanou</t>
  </si>
  <si>
    <t>Editions Le Chineur</t>
  </si>
  <si>
    <t>Line et Nanou</t>
  </si>
  <si>
    <t>Pika Edition</t>
  </si>
  <si>
    <t>L'Intention Publique</t>
  </si>
  <si>
    <t>HAGENMULLER, Bertrand</t>
  </si>
  <si>
    <t>POLYSTYRÈNE (ÉDITIONS)</t>
  </si>
  <si>
    <t>Rafael de Surtis Editions</t>
  </si>
  <si>
    <t>Editions Les Presses Littéraires</t>
  </si>
  <si>
    <t>Robert Laffont</t>
  </si>
  <si>
    <t>Editions Voyage Nocturne</t>
  </si>
  <si>
    <t>Editions Librairie baha'ie de France</t>
  </si>
  <si>
    <t>Samarlande  Diffusion</t>
  </si>
  <si>
    <t>Editions Yot-Art (Galerie Roi doré)</t>
  </si>
  <si>
    <t>Maison de l'Architecture et des Espaces en Bretagne</t>
  </si>
  <si>
    <t>SIC</t>
  </si>
  <si>
    <t>Descat Caroline</t>
  </si>
  <si>
    <t>Skol Vreizh</t>
  </si>
  <si>
    <t>EDITIONS MEMO</t>
  </si>
  <si>
    <t>Amis de Van Editions</t>
  </si>
  <si>
    <t>Camille DEWILDE</t>
  </si>
  <si>
    <t>Messageries ADP - Interforum</t>
  </si>
  <si>
    <t>Univers partagés éditions</t>
  </si>
  <si>
    <t>Michel Lafon Publishing</t>
  </si>
  <si>
    <t>Violette and Lulu</t>
  </si>
  <si>
    <t>AMIS DES BISQUINES ET DU VIEUX CANCALE</t>
  </si>
  <si>
    <t>ITF IMPRIMEURS</t>
  </si>
  <si>
    <t>MICHELLE VAN HOOLAND</t>
  </si>
  <si>
    <t>Editions Carmina</t>
  </si>
  <si>
    <t>Editions Love paper</t>
  </si>
  <si>
    <t>Association letarot.com</t>
  </si>
  <si>
    <t>ACCÈS ÉDITIONS</t>
  </si>
  <si>
    <t>Pascale LEVEQUE</t>
  </si>
  <si>
    <t>Véronique BENTATA</t>
  </si>
  <si>
    <t>EDITIONS CROIRE SAVOIR VOULOIR</t>
  </si>
  <si>
    <t>Benoît GUIT</t>
  </si>
  <si>
    <t>Musée Jenisch Vevey</t>
  </si>
  <si>
    <t>IDEES + PASSION BD</t>
  </si>
  <si>
    <t>Katy Munoz Kreâtym</t>
  </si>
  <si>
    <t>DURAND, Jérémy</t>
  </si>
  <si>
    <t>Filigranes Editions</t>
  </si>
  <si>
    <t>Marie Pré</t>
  </si>
  <si>
    <t>Editions Exbrayat</t>
  </si>
  <si>
    <t>TERRES AUSTRALES ET ANTARTIQUES FRANCAISES</t>
  </si>
  <si>
    <t>Conseil général des Vosges</t>
  </si>
  <si>
    <t>CHEYNE EDITEUR</t>
  </si>
  <si>
    <t>LA CLEF D'ARGENT</t>
  </si>
  <si>
    <t>Artisse</t>
  </si>
  <si>
    <t>Alain Beaulet éditions</t>
  </si>
  <si>
    <t>HACHETTE FILIPACCHI ASSOCIÉS</t>
  </si>
  <si>
    <t>BIBLIOTHÈQUE NATIONALE DE FRANCE - ACTION PÉDAGOGIQUE</t>
  </si>
  <si>
    <t>Maxime THIBERT et Praline PRAT</t>
  </si>
  <si>
    <t>Editions Artémis</t>
  </si>
  <si>
    <t>DEYROLLE POUR L'AVENIR</t>
  </si>
  <si>
    <t>Partenaire</t>
  </si>
  <si>
    <t>EDITIONS D'ART DANIEL DERVEAUX</t>
  </si>
  <si>
    <t>FOUNDATION FOR THE PRESERVATION OF THE MAHAYANA TRADITION SERVICE DE TRADUCTION FRANCOPHONE</t>
  </si>
  <si>
    <t>Obriart éditions</t>
  </si>
  <si>
    <t>OFFICE DE TOURISME PORTES DE FRANCE THIONVILLE</t>
  </si>
  <si>
    <t>Oracom Editions</t>
  </si>
  <si>
    <t>Editions Phidal Inc.</t>
  </si>
  <si>
    <t>Bayard Editions S.A.</t>
  </si>
  <si>
    <t>Editions Place des Victoires</t>
  </si>
  <si>
    <t>Editions Grenouille</t>
  </si>
  <si>
    <t>Looping Editions</t>
  </si>
  <si>
    <t>Editions Graine 2</t>
  </si>
  <si>
    <t>CCFD 6 TERRE SOLIDAIRE</t>
  </si>
  <si>
    <t xml:space="preserve">Al bouraq </t>
  </si>
  <si>
    <t>M6 Editions</t>
  </si>
  <si>
    <t>Éditions apeiron</t>
  </si>
  <si>
    <t>LE RIF ASSOCIATION CULTURELLE ET CITOYENNE</t>
  </si>
  <si>
    <t>Tana éditions</t>
  </si>
  <si>
    <t>MC Productions</t>
  </si>
  <si>
    <t>VERT DE LA TÊTE AUX PIEDS</t>
  </si>
  <si>
    <t>Editions Au Clair De Ma Plume</t>
  </si>
  <si>
    <t>INCORPORE</t>
  </si>
  <si>
    <t>ASSOCIATION LES TROIS FRERES DE L'ASTREE</t>
  </si>
  <si>
    <t>Phaidon</t>
  </si>
  <si>
    <t>Univers Poche Pocket Jeunesse</t>
  </si>
  <si>
    <t>N'A QU'1 OEIL</t>
  </si>
  <si>
    <t>Public image</t>
  </si>
  <si>
    <t>Les amis du père castor</t>
  </si>
  <si>
    <t>Communauté intercommunale du Nord de La Réunion (C.I.N.O.R.)</t>
  </si>
  <si>
    <t>Locus Solus</t>
  </si>
  <si>
    <t>Mademoiselle Cartonne</t>
  </si>
  <si>
    <t>Éditions d'Avril</t>
  </si>
  <si>
    <t>VITRAC and SON - CREAPASSIONS</t>
  </si>
  <si>
    <t>Seconde Chance</t>
  </si>
  <si>
    <t>FONDATION ASSISTANCE AUX ANIMAUX</t>
  </si>
  <si>
    <t>Novedit</t>
  </si>
  <si>
    <t>Editions de l'Opportun</t>
  </si>
  <si>
    <t>Port Atlantique La Rochelle</t>
  </si>
  <si>
    <t>Francis Leroy</t>
  </si>
  <si>
    <t>TF1 Entreprises</t>
  </si>
  <si>
    <t>Bismillah KHUSRAVI</t>
  </si>
  <si>
    <t>Conseil général de la Réunion</t>
  </si>
  <si>
    <t>Cécile DOURLENS</t>
  </si>
  <si>
    <t>Clin d'oeil nature</t>
  </si>
  <si>
    <t>Editions Les Témoins de Jehovah de France</t>
  </si>
  <si>
    <t>Indivision Orangerie</t>
  </si>
  <si>
    <t>Bayard Editions Jeunesse</t>
  </si>
  <si>
    <t>Univers Poche Kurokawa</t>
  </si>
  <si>
    <t>EDITIONS DU SEUIL</t>
  </si>
  <si>
    <t>Connaissance de la chasse éditions Larivière</t>
  </si>
  <si>
    <t>Le Grand Livre du Mois</t>
  </si>
  <si>
    <t>Editions Anovi-Joe</t>
  </si>
  <si>
    <t>le Vengeur masqué</t>
  </si>
  <si>
    <t>Editions Helvétius</t>
  </si>
  <si>
    <t>Leduc.s éditions</t>
  </si>
  <si>
    <t>Les coloriages de Leen</t>
  </si>
  <si>
    <t xml:space="preserve">Pierre Oriol </t>
  </si>
  <si>
    <t>Editions Fetjaine</t>
  </si>
  <si>
    <t>Place des éditeurs / Le Pré aux Clercs</t>
  </si>
  <si>
    <t>LIRABELLE (éditions)</t>
  </si>
  <si>
    <t>RENOV' LIVRES</t>
  </si>
  <si>
    <t>Editions First-Gründ</t>
  </si>
  <si>
    <t>COMITE INTERPROFESSIONNEL DU GRUYERE DE COMTE</t>
  </si>
  <si>
    <t>Editions Millepages</t>
  </si>
  <si>
    <t>MANDALAS D'ANAEL (LES)</t>
  </si>
  <si>
    <t>Angel Publications</t>
  </si>
  <si>
    <t>Editions Audie, Fluide Glacial</t>
  </si>
  <si>
    <t>Marine CARBONI</t>
  </si>
  <si>
    <t>Parc National de la Réunion</t>
  </si>
  <si>
    <t>Tarabuste</t>
  </si>
  <si>
    <t>Ratatosk Diffusion</t>
  </si>
  <si>
    <t>Le temps apprivoisé</t>
  </si>
  <si>
    <t>Fédération Tamoule de La Réunion</t>
  </si>
  <si>
    <t>LE TRIPODE</t>
  </si>
  <si>
    <t>GALERIE DUCHAMP</t>
  </si>
  <si>
    <t>AMMAR Bénédicte</t>
  </si>
  <si>
    <t>Galligrasseuil</t>
  </si>
  <si>
    <t>Pages de France</t>
  </si>
  <si>
    <t>Editions Play Bac</t>
  </si>
  <si>
    <t>Paul Verwaerde</t>
  </si>
  <si>
    <t>Les Cahiers du Sourire</t>
  </si>
  <si>
    <t>CENTRE DE RESSOURCES LINGUISTIQUES D'AMNESTY INTERNATIONAL  (AILRC-FR)</t>
  </si>
  <si>
    <t>Falduto Stella</t>
  </si>
  <si>
    <t>Aedis</t>
  </si>
  <si>
    <t>SOURIS VERTE EDITIONS</t>
  </si>
  <si>
    <t>Amicale sapeurs pompiers du Grand Rodez</t>
  </si>
  <si>
    <t>Les fourmis rouges</t>
  </si>
  <si>
    <t>V.O. Concept</t>
  </si>
  <si>
    <t>DM Publishing</t>
  </si>
  <si>
    <t>Librairie du Petit Jour</t>
  </si>
  <si>
    <t>Panama</t>
  </si>
  <si>
    <t>Editions Kristin Leroy</t>
  </si>
  <si>
    <t>Ligue pour la Lecture de la Bible</t>
  </si>
  <si>
    <t>Fondation Cartier pour l'Art Contemporain</t>
  </si>
  <si>
    <t>L'Inédite SARL</t>
  </si>
  <si>
    <t>ASSOCIATION ETHNO LOGIQUE</t>
  </si>
  <si>
    <t>Pyramyd Editions</t>
  </si>
  <si>
    <t>Reunion des Musées Nationaux</t>
  </si>
  <si>
    <t>@rchéo-editions.com</t>
  </si>
  <si>
    <t>KOMITE SKOAZELL DIWAN BREST (ASSOCIATION)</t>
  </si>
  <si>
    <t>Association Kokopelli</t>
  </si>
  <si>
    <t>éditions Boule de neige</t>
  </si>
  <si>
    <t>Editions D'Orbestier</t>
  </si>
  <si>
    <t>ÉDITIONS DU MOUTON CERISE</t>
  </si>
  <si>
    <t>Mairie d'Achères</t>
  </si>
  <si>
    <t>Comité régional du développement touristique d'Auvergne</t>
  </si>
  <si>
    <t>CHAMBRE SYNDICALE DES CÉRAMISTES ET ATELIERS D'ART DE FRANCE</t>
  </si>
  <si>
    <t>Editions Edigo</t>
  </si>
  <si>
    <t>MAIRIE DE VANNES</t>
  </si>
  <si>
    <t>Le festin</t>
  </si>
  <si>
    <t>Mairie d'Haubourdin</t>
  </si>
  <si>
    <t>Yoran Embanner S.A.R.L.</t>
  </si>
  <si>
    <t>BLANDINE LACOUR (EDITIONS)</t>
  </si>
  <si>
    <t>Éditions Thierry Magnier</t>
  </si>
  <si>
    <t>Aïna enfance &amp; avenir</t>
  </si>
  <si>
    <t>CONFEDERATION NATIONALE DU CREDIT MUTUEL</t>
  </si>
  <si>
    <t>Éditions du Bastberg</t>
  </si>
  <si>
    <t>Eric Chartier</t>
  </si>
  <si>
    <t>Editions du centre Pompidou</t>
  </si>
  <si>
    <t>Imagerie d'Epinal S.A.</t>
  </si>
  <si>
    <t>Clorophyl éditions</t>
  </si>
  <si>
    <t>DAGAN</t>
  </si>
  <si>
    <t>Communauté de communes du Pays d'Evron</t>
  </si>
  <si>
    <t>CEA</t>
  </si>
  <si>
    <t>Jeunesse sportive Renescure</t>
  </si>
  <si>
    <t>Club de rugby de Flesselles</t>
  </si>
  <si>
    <t>POINTS DE SUSPENSION EDITIONS</t>
  </si>
  <si>
    <t>Éditions grandir</t>
  </si>
  <si>
    <t>Média Espérance</t>
  </si>
  <si>
    <t>Raoul Maeder</t>
  </si>
  <si>
    <t>Messager de Saint Antoine</t>
  </si>
  <si>
    <t>ÉDITIONS DU LOUP BLEU</t>
  </si>
  <si>
    <t>Messagerie ADP</t>
  </si>
  <si>
    <t>Editions de la Reinette</t>
  </si>
  <si>
    <t>Kouznetsova Irina</t>
  </si>
  <si>
    <t>Mini Monde</t>
  </si>
  <si>
    <t>Mondadori Magazine France</t>
  </si>
  <si>
    <t>Société d'édition des artistes peignant de la bouche et du pied</t>
  </si>
  <si>
    <t>Montluçon habitat</t>
  </si>
  <si>
    <t>Chantier des Hauts de Lutèce et Travaux fluviaux, dragages</t>
  </si>
  <si>
    <t>Association O Gente do Brasil</t>
  </si>
  <si>
    <t>Compagnie Parisienne du Livre</t>
  </si>
  <si>
    <t>Editions Nuntiavit</t>
  </si>
  <si>
    <t>Editions du Rouge Gorge</t>
  </si>
  <si>
    <t>Musée des transports urbains, interurbains et ruraux</t>
  </si>
  <si>
    <t>The Hoochie Coochie</t>
  </si>
  <si>
    <t>Domoti</t>
  </si>
  <si>
    <t>éditions du Signe</t>
  </si>
  <si>
    <t>Editions Tamyras</t>
  </si>
  <si>
    <t>Cozzani Emma</t>
  </si>
  <si>
    <t>Naïve</t>
  </si>
  <si>
    <t>EMETH EDITIONS</t>
  </si>
  <si>
    <t>Communauté d'Agglomération Royan Atlantique</t>
  </si>
  <si>
    <t>I.D. L'Edition</t>
  </si>
  <si>
    <t>Atelier MDS</t>
  </si>
  <si>
    <t>Fondation Abbé Pierre pour le logement des défavorisés</t>
  </si>
  <si>
    <t>YNNIS EDITIONS</t>
  </si>
  <si>
    <t>Edigo</t>
  </si>
  <si>
    <t>Clementoni</t>
  </si>
  <si>
    <t>MARIPOSA EDITIONS DU PAPILLON</t>
  </si>
  <si>
    <t>Editions Pedagogiques du grand Cerf</t>
  </si>
  <si>
    <t>Bibiliothèque départementale de Saint-Denis de la Réunion</t>
  </si>
  <si>
    <t>IMPRIMAH</t>
  </si>
  <si>
    <t>Imprimerie Graphica</t>
  </si>
  <si>
    <t>Imprimerie Scanner</t>
  </si>
  <si>
    <t>Moins de 1000</t>
  </si>
  <si>
    <t>1001 - 5000</t>
  </si>
  <si>
    <t>5001 - 10000</t>
  </si>
  <si>
    <t>10001 - 25000</t>
  </si>
  <si>
    <t>25001 et plus</t>
  </si>
  <si>
    <t>Catégories de déposants - Imagerie</t>
  </si>
  <si>
    <t>Nombre d'imprimeurs par localistaion géographique</t>
  </si>
  <si>
    <t>Diffuseurs</t>
  </si>
  <si>
    <t>Sociétés savantes et de recherche</t>
  </si>
  <si>
    <t>Peronnas</t>
  </si>
  <si>
    <t>Gap</t>
  </si>
  <si>
    <t>Romilly-sur-Seine</t>
  </si>
  <si>
    <t>Aubagne</t>
  </si>
  <si>
    <t>Livarot</t>
  </si>
  <si>
    <t>Aurillac</t>
  </si>
  <si>
    <t>Périgny</t>
  </si>
  <si>
    <t>Rochefort</t>
  </si>
  <si>
    <t>Mehun-sur-Yèvre</t>
  </si>
  <si>
    <t>Saint-Armand-Montrond</t>
  </si>
  <si>
    <t>Tulle</t>
  </si>
  <si>
    <t>Beaune</t>
  </si>
  <si>
    <t>Pordic</t>
  </si>
  <si>
    <t>Ornans</t>
  </si>
  <si>
    <t>Dreux</t>
  </si>
  <si>
    <t>Brest</t>
  </si>
  <si>
    <t>Landerneaux</t>
  </si>
  <si>
    <t>Saint-Thonan</t>
  </si>
  <si>
    <t>Muret</t>
  </si>
  <si>
    <t>Eauze</t>
  </si>
  <si>
    <t>Gimont</t>
  </si>
  <si>
    <t>Canéjan</t>
  </si>
  <si>
    <t>Eysines</t>
  </si>
  <si>
    <t>Lormont</t>
  </si>
  <si>
    <t>Mérignac</t>
  </si>
  <si>
    <t>Pompignac</t>
  </si>
  <si>
    <t>Saint-Gély-du-Fesc</t>
  </si>
  <si>
    <t>Châteaubourg</t>
  </si>
  <si>
    <t>La Richardais</t>
  </si>
  <si>
    <t>Lécousse</t>
  </si>
  <si>
    <t>Saint-Malo</t>
  </si>
  <si>
    <t>Blois</t>
  </si>
  <si>
    <t>Saint-Benoît-du-Sault</t>
  </si>
  <si>
    <t>Chambray-les-Tours</t>
  </si>
  <si>
    <t>Monts</t>
  </si>
  <si>
    <t>Claix</t>
  </si>
  <si>
    <t>Saint Martin d'Hères</t>
  </si>
  <si>
    <t>Saint-Just-la-Pendue</t>
  </si>
  <si>
    <t>Le Chalbon-sur-Lignon</t>
  </si>
  <si>
    <t>Sainte-Luce-sur-Loire</t>
  </si>
  <si>
    <t>Cahors</t>
  </si>
  <si>
    <t>Fagnières</t>
  </si>
  <si>
    <t>Reims</t>
  </si>
  <si>
    <t>Evron</t>
  </si>
  <si>
    <t>Lassay-les-Châteaux</t>
  </si>
  <si>
    <t>Blainville-sur-l'eau</t>
  </si>
  <si>
    <t>Maxéville</t>
  </si>
  <si>
    <t>Lorient</t>
  </si>
  <si>
    <t>Clamecy</t>
  </si>
  <si>
    <t>Bondues</t>
  </si>
  <si>
    <t>Roubaix</t>
  </si>
  <si>
    <t>Talmontiers</t>
  </si>
  <si>
    <t>Lonrai</t>
  </si>
  <si>
    <t>Lens</t>
  </si>
  <si>
    <t>Ruitz</t>
  </si>
  <si>
    <t>Clermont-Ferrand</t>
  </si>
  <si>
    <t>Vic-en-Bigorre</t>
  </si>
  <si>
    <t>Tarbes</t>
  </si>
  <si>
    <t>Plobsheim</t>
  </si>
  <si>
    <t>Brignais</t>
  </si>
  <si>
    <t>Le Mans</t>
  </si>
  <si>
    <t>Mulsanne</t>
  </si>
  <si>
    <t>Fauville-en-Caux</t>
  </si>
  <si>
    <t>Parthenay</t>
  </si>
  <si>
    <t>Graulhet</t>
  </si>
  <si>
    <t>Avignon</t>
  </si>
  <si>
    <t>Chasnaia</t>
  </si>
  <si>
    <t>Luçon</t>
  </si>
  <si>
    <t>Ligugé</t>
  </si>
  <si>
    <t>Territoire-de-Belfort</t>
  </si>
  <si>
    <t>Trévenans</t>
  </si>
  <si>
    <t>Villejust</t>
  </si>
  <si>
    <t>Chevry-Cossigny</t>
  </si>
  <si>
    <t>Neuilly-sur-Marne</t>
  </si>
  <si>
    <t>Chenevières-sur-Marne</t>
  </si>
  <si>
    <t>Créteil</t>
  </si>
  <si>
    <t>Saint-Ouen-l'Aumône</t>
  </si>
  <si>
    <t>Goussainville</t>
  </si>
  <si>
    <t>Domont</t>
  </si>
  <si>
    <t>La Rivière</t>
  </si>
  <si>
    <t>Saint-Denis de la Réunion</t>
  </si>
  <si>
    <t>Sainte-Clotilde</t>
  </si>
  <si>
    <t>France non précisé</t>
  </si>
  <si>
    <t>Allemagne</t>
  </si>
  <si>
    <t>Europe non précisé</t>
  </si>
  <si>
    <t>Belgique</t>
  </si>
  <si>
    <t>Bulgarie</t>
  </si>
  <si>
    <t>Grèce</t>
  </si>
  <si>
    <t>Lettonie</t>
  </si>
  <si>
    <t>République Tchèque</t>
  </si>
  <si>
    <t>Roumanie</t>
  </si>
  <si>
    <t>Slovaquie</t>
  </si>
  <si>
    <t>Slovénie</t>
  </si>
  <si>
    <t>Grande-Bretagne</t>
  </si>
  <si>
    <t>Asie</t>
  </si>
  <si>
    <t>Chine</t>
  </si>
  <si>
    <t>Inde</t>
  </si>
  <si>
    <t>Malaisie</t>
  </si>
  <si>
    <t>République de Singapour</t>
  </si>
  <si>
    <t>Thaïlande</t>
  </si>
  <si>
    <t>Canada</t>
  </si>
  <si>
    <t>Liban</t>
  </si>
  <si>
    <t>République démocratique du Congo</t>
  </si>
  <si>
    <t>Australie</t>
  </si>
  <si>
    <t xml:space="preserve">Non précisé </t>
  </si>
  <si>
    <t>Gauchy</t>
  </si>
  <si>
    <t>Menton</t>
  </si>
  <si>
    <t>Saint-Laurent-du-Var</t>
  </si>
  <si>
    <t>Antraigues</t>
  </si>
  <si>
    <t>Condé-sur-Noireau</t>
  </si>
  <si>
    <t>Vaux-sur-Mer</t>
  </si>
  <si>
    <t>Dijon</t>
  </si>
  <si>
    <t>Guinguamp</t>
  </si>
  <si>
    <t>Lannion</t>
  </si>
  <si>
    <t>Saint-Brieuc</t>
  </si>
  <si>
    <t>Aubusson</t>
  </si>
  <si>
    <t>Montélimar</t>
  </si>
  <si>
    <t>Louviers</t>
  </si>
  <si>
    <t>Biganos</t>
  </si>
  <si>
    <t>Saint-Médard-en-Jalles</t>
  </si>
  <si>
    <t>Montpellier</t>
  </si>
  <si>
    <t>Betton</t>
  </si>
  <si>
    <t>Combourg</t>
  </si>
  <si>
    <t>Iffendic</t>
  </si>
  <si>
    <t>Issoudun</t>
  </si>
  <si>
    <t>Saint-Pierre-d'Allevard</t>
  </si>
  <si>
    <t>Loir-et-cher</t>
  </si>
  <si>
    <t>Rahart</t>
  </si>
  <si>
    <t>Guéméné-Penfao</t>
  </si>
  <si>
    <t>Mercuès</t>
  </si>
  <si>
    <t>Vaylats</t>
  </si>
  <si>
    <t>Ecouflan</t>
  </si>
  <si>
    <t>Valognes</t>
  </si>
  <si>
    <t>Hargeville-sur-Chée</t>
  </si>
  <si>
    <t>Heillecourt</t>
  </si>
  <si>
    <t>Steenvoord</t>
  </si>
  <si>
    <t>Alençon</t>
  </si>
  <si>
    <t>Billom</t>
  </si>
  <si>
    <t>Saint-Pée-sur-Nivelle</t>
  </si>
  <si>
    <t>Bagnères-de-Bigorre</t>
  </si>
  <si>
    <t>Cabestany</t>
  </si>
  <si>
    <t>Saint-Estève</t>
  </si>
  <si>
    <t>Rhinau</t>
  </si>
  <si>
    <t>Rixheim</t>
  </si>
  <si>
    <t>Fresnay-sur-Sarthe</t>
  </si>
  <si>
    <t>Paray-Vieille-Poste</t>
  </si>
  <si>
    <t>Wissous</t>
  </si>
  <si>
    <t>Collégien</t>
  </si>
  <si>
    <t>Le Pecq</t>
  </si>
  <si>
    <t>Polynésie Frnçaise</t>
  </si>
  <si>
    <t>Faaa</t>
  </si>
  <si>
    <t>Portugal</t>
  </si>
  <si>
    <t>Turquie</t>
  </si>
  <si>
    <t>Mexique</t>
  </si>
  <si>
    <t>Corée-du-Sud</t>
  </si>
  <si>
    <t>Condé-en-Normandie</t>
  </si>
  <si>
    <t>Cognac</t>
  </si>
  <si>
    <t>La Tremblade</t>
  </si>
  <si>
    <t>Ahuy</t>
  </si>
  <si>
    <t>Taden</t>
  </si>
  <si>
    <t>Périgueux</t>
  </si>
  <si>
    <t>Autechaux</t>
  </si>
  <si>
    <t>Plonevez Porzay</t>
  </si>
  <si>
    <t>Villematier</t>
  </si>
  <si>
    <t>Le Haillan</t>
  </si>
  <si>
    <t>Pessac</t>
  </si>
  <si>
    <t>Mauguio</t>
  </si>
  <si>
    <t>Saint-Clément-de-Rivière</t>
  </si>
  <si>
    <t>Tours</t>
  </si>
  <si>
    <t>Morestrel</t>
  </si>
  <si>
    <t>Dole</t>
  </si>
  <si>
    <t>Piriac-sur-Mer</t>
  </si>
  <si>
    <t>Beaucouzé</t>
  </si>
  <si>
    <t>Montjean</t>
  </si>
  <si>
    <t>Frouard</t>
  </si>
  <si>
    <t>Hennebont</t>
  </si>
  <si>
    <t>Decize</t>
  </si>
  <si>
    <t>Neuville-en-Ferrain</t>
  </si>
  <si>
    <t>Villers-Saint-Paul</t>
  </si>
  <si>
    <t>Boulogne-sur-Mer</t>
  </si>
  <si>
    <t>Aubière</t>
  </si>
  <si>
    <t>Blot-L'Eglise</t>
  </si>
  <si>
    <t>Ceyrat</t>
  </si>
  <si>
    <t>Obernai</t>
  </si>
  <si>
    <t>Ecuelles</t>
  </si>
  <si>
    <t>Maule</t>
  </si>
  <si>
    <t>Courlay</t>
  </si>
  <si>
    <t>Amiens</t>
  </si>
  <si>
    <t>Albi</t>
  </si>
  <si>
    <t>Saint-Dié-des-Vosges</t>
  </si>
  <si>
    <t>Palaiseau</t>
  </si>
  <si>
    <t>Asnières-sur-Seine</t>
  </si>
  <si>
    <t>Colombes</t>
  </si>
  <si>
    <t>Garenne-Colombes</t>
  </si>
  <si>
    <t>Aubervilliers</t>
  </si>
  <si>
    <t>Saint-Ouen</t>
  </si>
  <si>
    <t>Montmorency</t>
  </si>
  <si>
    <t>Le Port</t>
  </si>
  <si>
    <t>Île Maurice</t>
  </si>
  <si>
    <t>Lituanie</t>
  </si>
  <si>
    <t>Bons points</t>
  </si>
  <si>
    <t>Livre de photographe</t>
  </si>
  <si>
    <t>Périodique de photographies originales</t>
  </si>
  <si>
    <t>Sepchat The (M) Editions</t>
  </si>
  <si>
    <t>GIRAUDON</t>
  </si>
  <si>
    <t>Nombre de documents par nature - Livre d'artiste, livre graphique</t>
  </si>
  <si>
    <t>Réseau des médiathèques de la Communauté d'Agglomération Hérault-Méditérranée</t>
  </si>
  <si>
    <t>Lieu non précisé</t>
  </si>
  <si>
    <t>Bagneux</t>
  </si>
  <si>
    <t>Livre d'artiste, Livre graphique</t>
  </si>
  <si>
    <t>Répartition par secteur du nombre de dépôts et documents reçus par dépôt légal de documents graphiques et photographiques</t>
  </si>
  <si>
    <t>Nature des documents reçus par dépôt légal tous secteurs</t>
  </si>
  <si>
    <t>Liste des déposants par année de dépôt - Livre d'artiste, livre graphique</t>
  </si>
  <si>
    <t>REPRO DU LEMAN</t>
  </si>
  <si>
    <t>Catégories de déposants - Livre d'artiste, livre graphique</t>
  </si>
  <si>
    <t>Répartition géographique et activité des imprimeurs - Livre d'artiste, livre graphique</t>
  </si>
  <si>
    <t>Nombre de déposants par localisation géographique - livre d'artiste, livre graphique</t>
  </si>
  <si>
    <t>ECOLE SUPERIEURE DES BEAUX-ARTS DE NANTES METROPOLE</t>
  </si>
  <si>
    <t>Villefranche-sur-Rouergue</t>
  </si>
  <si>
    <t>Michèle CIRES BRIGAND</t>
  </si>
  <si>
    <t>POETRY WANTED</t>
  </si>
  <si>
    <t>Mauléon-Soule</t>
  </si>
  <si>
    <t>Nom collecteur</t>
  </si>
  <si>
    <t>départements collecteurs</t>
  </si>
  <si>
    <t>Liste des déposants éditeurs par année de dépôt - Affiche</t>
  </si>
  <si>
    <t>Liste des déposants imprimeur en région par année de dépôt -  Affiche (Collecteurs d'affiches dans les régions hors métropole reversant l'exemplaire excédentaire à la BnF)</t>
  </si>
  <si>
    <t>Nombre de documents par nature - Secteur Affiche</t>
  </si>
  <si>
    <t>Nature de documents - Secteur photographie</t>
  </si>
  <si>
    <t>Tireurs/ Laboratoires photographiques</t>
  </si>
  <si>
    <t>Nombre de documents par nature - Secteur Imagerie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</si>
</sst>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18">
    <font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62"/>
      <name val="Calibri"/>
      <family val="2"/>
      <scheme val="minor"/>
    </font>
    <font>
      <b/>
      <sz val="9"/>
      <color indexed="5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666699"/>
      <name val="Calibri"/>
      <family val="2"/>
      <scheme val="minor"/>
    </font>
    <font>
      <b/>
      <sz val="9"/>
      <color rgb="FF333399"/>
      <name val="Calibri"/>
      <family val="2"/>
      <scheme val="minor"/>
    </font>
    <font>
      <sz val="9"/>
      <color rgb="FF666699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/>
      <top/>
      <bottom/>
    </border>
    <border>
      <left/>
      <right/>
      <top/>
      <bottom style="medium"/>
    </border>
    <border>
      <left/>
      <right/>
      <top style="thin">
        <color theme="7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/>
      <right style="thin"/>
      <top/>
      <bottom style="medium"/>
    </border>
    <border>
      <left style="thin">
        <color indexed="8"/>
      </left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ck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ck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/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>
      <alignment/>
      <protection/>
    </xf>
    <xf numFmtId="43" fontId="0" fillId="0" borderId="0" applyFont="0" applyFill="0" applyBorder="0" applyAlignment="0" applyProtection="0"/>
  </cellStyleXfs>
  <cellXfs count="211">
    <xf numFmtId="0" fontId="0" fillId="0" borderId="0" xfId="0" applyAlignment="1">
      <alignment vertical="top"/>
    </xf>
    <xf numFmtId="49" fontId="2" fillId="0" borderId="1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2" borderId="2" xfId="20" applyFont="1" applyFill="1" applyBorder="1" applyAlignment="1">
      <alignment horizontal="right" vertical="top"/>
      <protection/>
    </xf>
    <xf numFmtId="0" fontId="5" fillId="2" borderId="3" xfId="20" applyFont="1" applyFill="1" applyBorder="1" applyAlignment="1">
      <alignment horizontal="right" vertical="top"/>
      <protection/>
    </xf>
    <xf numFmtId="0" fontId="6" fillId="2" borderId="4" xfId="20" applyFont="1" applyFill="1" applyBorder="1" applyAlignment="1">
      <alignment horizontal="right" vertical="top"/>
      <protection/>
    </xf>
    <xf numFmtId="0" fontId="7" fillId="0" borderId="5" xfId="20" applyFont="1" applyBorder="1" applyAlignment="1">
      <alignment horizontal="right" vertical="top"/>
      <protection/>
    </xf>
    <xf numFmtId="0" fontId="7" fillId="0" borderId="6" xfId="20" applyFont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8" fillId="3" borderId="7" xfId="20" applyFont="1" applyFill="1" applyBorder="1" applyAlignment="1">
      <alignment vertical="top"/>
      <protection/>
    </xf>
    <xf numFmtId="0" fontId="8" fillId="3" borderId="8" xfId="20" applyFont="1" applyFill="1" applyBorder="1" applyAlignment="1">
      <alignment vertical="top"/>
      <protection/>
    </xf>
    <xf numFmtId="0" fontId="8" fillId="3" borderId="8" xfId="20" applyFont="1" applyFill="1" applyBorder="1" applyAlignment="1">
      <alignment horizontal="right" vertical="top"/>
      <protection/>
    </xf>
    <xf numFmtId="0" fontId="8" fillId="3" borderId="7" xfId="0" applyFont="1" applyFill="1" applyBorder="1" applyAlignment="1">
      <alignment vertical="top"/>
    </xf>
    <xf numFmtId="3" fontId="8" fillId="3" borderId="8" xfId="0" applyNumberFormat="1" applyFont="1" applyFill="1" applyBorder="1" applyAlignment="1">
      <alignment vertical="top"/>
    </xf>
    <xf numFmtId="0" fontId="8" fillId="4" borderId="0" xfId="20" applyFont="1" applyFill="1" applyBorder="1" applyAlignment="1">
      <alignment vertical="top"/>
      <protection/>
    </xf>
    <xf numFmtId="0" fontId="8" fillId="4" borderId="0" xfId="20" applyFont="1" applyFill="1" applyBorder="1" applyAlignment="1">
      <alignment horizontal="right" vertical="top"/>
      <protection/>
    </xf>
    <xf numFmtId="0" fontId="3" fillId="0" borderId="0" xfId="0" applyFont="1" applyAlignment="1">
      <alignment vertical="top"/>
    </xf>
    <xf numFmtId="164" fontId="5" fillId="2" borderId="9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9" fillId="5" borderId="10" xfId="0" applyFont="1" applyFill="1" applyBorder="1" applyAlignment="1">
      <alignment horizontal="left" vertical="top"/>
    </xf>
    <xf numFmtId="3" fontId="9" fillId="5" borderId="10" xfId="0" applyNumberFormat="1" applyFont="1" applyFill="1" applyBorder="1" applyAlignment="1">
      <alignment vertical="top"/>
    </xf>
    <xf numFmtId="164" fontId="5" fillId="2" borderId="5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0" fontId="9" fillId="5" borderId="12" xfId="0" applyFont="1" applyFill="1" applyBorder="1" applyAlignment="1">
      <alignment horizontal="left" vertical="top"/>
    </xf>
    <xf numFmtId="3" fontId="9" fillId="5" borderId="12" xfId="0" applyNumberFormat="1" applyFont="1" applyFill="1" applyBorder="1" applyAlignment="1">
      <alignment horizontal="right" vertical="top"/>
    </xf>
    <xf numFmtId="164" fontId="5" fillId="2" borderId="2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164" fontId="5" fillId="2" borderId="14" xfId="0" applyNumberFormat="1" applyFont="1" applyFill="1" applyBorder="1" applyAlignment="1">
      <alignment horizontal="right" vertical="top"/>
    </xf>
    <xf numFmtId="3" fontId="4" fillId="0" borderId="15" xfId="0" applyNumberFormat="1" applyFont="1" applyBorder="1" applyAlignment="1">
      <alignment horizontal="right" vertical="top"/>
    </xf>
    <xf numFmtId="0" fontId="9" fillId="5" borderId="8" xfId="0" applyFont="1" applyFill="1" applyBorder="1" applyAlignment="1">
      <alignment horizontal="left" vertical="top"/>
    </xf>
    <xf numFmtId="3" fontId="9" fillId="5" borderId="8" xfId="0" applyNumberFormat="1" applyFont="1" applyFill="1" applyBorder="1" applyAlignment="1">
      <alignment vertical="top"/>
    </xf>
    <xf numFmtId="0" fontId="4" fillId="0" borderId="0" xfId="20" applyFont="1" applyAlignment="1">
      <alignment vertical="top"/>
      <protection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5" xfId="0" applyFont="1" applyBorder="1" applyAlignment="1">
      <alignment vertical="top"/>
    </xf>
    <xf numFmtId="1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164" fontId="5" fillId="2" borderId="16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3" fontId="9" fillId="5" borderId="8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 vertical="top"/>
    </xf>
    <xf numFmtId="3" fontId="9" fillId="5" borderId="17" xfId="0" applyNumberFormat="1" applyFont="1" applyFill="1" applyBorder="1" applyAlignment="1">
      <alignment horizontal="right" vertical="top"/>
    </xf>
    <xf numFmtId="0" fontId="10" fillId="4" borderId="0" xfId="20" applyFont="1" applyFill="1" applyBorder="1" applyAlignment="1">
      <alignment vertical="top"/>
      <protection/>
    </xf>
    <xf numFmtId="0" fontId="10" fillId="4" borderId="0" xfId="20" applyFont="1" applyFill="1" applyBorder="1" applyAlignment="1">
      <alignment horizontal="right" vertical="top"/>
      <protection/>
    </xf>
    <xf numFmtId="164" fontId="4" fillId="4" borderId="1" xfId="0" applyNumberFormat="1" applyFont="1" applyFill="1" applyBorder="1" applyAlignment="1">
      <alignment horizontal="right" vertical="top"/>
    </xf>
    <xf numFmtId="164" fontId="4" fillId="4" borderId="15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vertical="top"/>
    </xf>
    <xf numFmtId="0" fontId="4" fillId="4" borderId="1" xfId="0" applyFont="1" applyFill="1" applyBorder="1" applyAlignment="1">
      <alignment horizontal="right"/>
    </xf>
    <xf numFmtId="0" fontId="9" fillId="5" borderId="8" xfId="0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164" fontId="5" fillId="2" borderId="14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3" fontId="4" fillId="0" borderId="18" xfId="0" applyNumberFormat="1" applyFont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top" wrapText="1"/>
    </xf>
    <xf numFmtId="0" fontId="11" fillId="0" borderId="19" xfId="0" applyFont="1" applyBorder="1" applyAlignment="1">
      <alignment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0" fontId="11" fillId="0" borderId="1" xfId="0" applyFont="1" applyBorder="1" applyAlignment="1">
      <alignment vertical="top"/>
    </xf>
    <xf numFmtId="3" fontId="4" fillId="0" borderId="11" xfId="0" applyNumberFormat="1" applyFont="1" applyBorder="1" applyAlignment="1">
      <alignment horizontal="right" vertical="top"/>
    </xf>
    <xf numFmtId="3" fontId="8" fillId="3" borderId="8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Alignment="1">
      <alignment vertical="top"/>
    </xf>
    <xf numFmtId="0" fontId="9" fillId="5" borderId="21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165" fontId="4" fillId="0" borderId="23" xfId="21" applyNumberFormat="1" applyFont="1" applyBorder="1" applyAlignment="1">
      <alignment/>
    </xf>
    <xf numFmtId="0" fontId="4" fillId="0" borderId="24" xfId="0" applyFont="1" applyBorder="1" applyAlignment="1">
      <alignment horizontal="left" vertical="center"/>
    </xf>
    <xf numFmtId="165" fontId="4" fillId="0" borderId="25" xfId="21" applyNumberFormat="1" applyFont="1" applyBorder="1" applyAlignment="1">
      <alignment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165" fontId="4" fillId="0" borderId="27" xfId="21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7" fillId="0" borderId="28" xfId="0" applyFont="1" applyBorder="1" applyAlignment="1">
      <alignment horizontal="right" vertical="top" wrapText="1"/>
    </xf>
    <xf numFmtId="0" fontId="7" fillId="0" borderId="29" xfId="0" applyFont="1" applyBorder="1" applyAlignment="1">
      <alignment horizontal="right" vertical="top" wrapText="1"/>
    </xf>
    <xf numFmtId="0" fontId="4" fillId="0" borderId="1" xfId="20" applyFont="1" applyBorder="1" applyAlignment="1">
      <alignment vertical="top"/>
      <protection/>
    </xf>
    <xf numFmtId="0" fontId="6" fillId="2" borderId="30" xfId="20" applyFont="1" applyFill="1" applyBorder="1" applyAlignment="1">
      <alignment horizontal="right" vertical="top"/>
      <protection/>
    </xf>
    <xf numFmtId="3" fontId="9" fillId="5" borderId="0" xfId="0" applyNumberFormat="1" applyFont="1" applyFill="1" applyBorder="1" applyAlignment="1">
      <alignment horizontal="right" vertical="top"/>
    </xf>
    <xf numFmtId="165" fontId="4" fillId="0" borderId="25" xfId="21" applyNumberFormat="1" applyFont="1" applyBorder="1" applyAlignment="1">
      <alignment horizontal="right"/>
    </xf>
    <xf numFmtId="0" fontId="5" fillId="2" borderId="31" xfId="20" applyFont="1" applyFill="1" applyBorder="1" applyAlignment="1">
      <alignment horizontal="right" vertical="top"/>
      <protection/>
    </xf>
    <xf numFmtId="0" fontId="7" fillId="0" borderId="32" xfId="20" applyFont="1" applyBorder="1" applyAlignment="1">
      <alignment horizontal="right" vertical="top"/>
      <protection/>
    </xf>
    <xf numFmtId="1" fontId="2" fillId="0" borderId="1" xfId="0" applyNumberFormat="1" applyFont="1" applyBorder="1" applyAlignment="1">
      <alignment/>
    </xf>
    <xf numFmtId="0" fontId="8" fillId="3" borderId="33" xfId="20" applyFont="1" applyFill="1" applyBorder="1" applyAlignment="1">
      <alignment horizontal="right" vertical="top"/>
      <protection/>
    </xf>
    <xf numFmtId="0" fontId="6" fillId="0" borderId="0" xfId="0" applyFont="1" applyFill="1" applyBorder="1" applyAlignment="1">
      <alignment horizontal="right" vertical="top"/>
    </xf>
    <xf numFmtId="1" fontId="4" fillId="0" borderId="15" xfId="0" applyNumberFormat="1" applyFont="1" applyBorder="1" applyAlignment="1">
      <alignment horizontal="right"/>
    </xf>
    <xf numFmtId="3" fontId="9" fillId="5" borderId="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vertical="top"/>
    </xf>
    <xf numFmtId="0" fontId="7" fillId="4" borderId="0" xfId="20" applyFont="1" applyFill="1" applyBorder="1" applyAlignment="1">
      <alignment vertical="top"/>
      <protection/>
    </xf>
    <xf numFmtId="0" fontId="9" fillId="5" borderId="34" xfId="0" applyFont="1" applyFill="1" applyBorder="1" applyAlignment="1">
      <alignment vertical="top"/>
    </xf>
    <xf numFmtId="0" fontId="4" fillId="0" borderId="1" xfId="0" applyFont="1" applyBorder="1" applyAlignment="1">
      <alignment/>
    </xf>
    <xf numFmtId="0" fontId="9" fillId="5" borderId="35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7" fillId="0" borderId="0" xfId="20" applyFont="1" applyFill="1" applyBorder="1" applyAlignment="1">
      <alignment vertical="top"/>
      <protection/>
    </xf>
    <xf numFmtId="3" fontId="7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/>
    </xf>
    <xf numFmtId="0" fontId="9" fillId="5" borderId="36" xfId="20" applyFont="1" applyFill="1" applyBorder="1" applyAlignment="1">
      <alignment vertical="top"/>
      <protection/>
    </xf>
    <xf numFmtId="0" fontId="12" fillId="5" borderId="34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6" borderId="34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3" fillId="6" borderId="37" xfId="0" applyFont="1" applyFill="1" applyBorder="1" applyAlignment="1">
      <alignment vertical="top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/>
    </xf>
    <xf numFmtId="0" fontId="12" fillId="5" borderId="0" xfId="0" applyFont="1" applyFill="1" applyAlignment="1">
      <alignment vertical="top"/>
    </xf>
    <xf numFmtId="0" fontId="14" fillId="6" borderId="0" xfId="0" applyFont="1" applyFill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/>
    </xf>
    <xf numFmtId="0" fontId="12" fillId="5" borderId="11" xfId="0" applyFont="1" applyFill="1" applyBorder="1" applyAlignment="1">
      <alignment vertical="top"/>
    </xf>
    <xf numFmtId="0" fontId="12" fillId="5" borderId="0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/>
    </xf>
    <xf numFmtId="0" fontId="9" fillId="5" borderId="39" xfId="0" applyFont="1" applyFill="1" applyBorder="1" applyAlignment="1">
      <alignment vertical="top"/>
    </xf>
    <xf numFmtId="0" fontId="9" fillId="5" borderId="37" xfId="0" applyFont="1" applyFill="1" applyBorder="1" applyAlignment="1">
      <alignment vertical="top"/>
    </xf>
    <xf numFmtId="0" fontId="9" fillId="5" borderId="40" xfId="0" applyFont="1" applyFill="1" applyBorder="1" applyAlignment="1">
      <alignment vertical="top"/>
    </xf>
    <xf numFmtId="0" fontId="4" fillId="0" borderId="2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right"/>
    </xf>
    <xf numFmtId="0" fontId="14" fillId="6" borderId="1" xfId="0" applyFont="1" applyFill="1" applyBorder="1" applyAlignment="1">
      <alignment vertical="top"/>
    </xf>
    <xf numFmtId="0" fontId="14" fillId="6" borderId="19" xfId="0" applyFont="1" applyFill="1" applyBorder="1" applyAlignment="1">
      <alignment vertical="top"/>
    </xf>
    <xf numFmtId="49" fontId="4" fillId="0" borderId="15" xfId="0" applyNumberFormat="1" applyFont="1" applyBorder="1" applyAlignment="1">
      <alignment vertical="top"/>
    </xf>
    <xf numFmtId="0" fontId="14" fillId="6" borderId="9" xfId="0" applyFont="1" applyFill="1" applyBorder="1" applyAlignment="1">
      <alignment vertical="top"/>
    </xf>
    <xf numFmtId="49" fontId="9" fillId="5" borderId="41" xfId="0" applyNumberFormat="1" applyFont="1" applyFill="1" applyBorder="1" applyAlignment="1">
      <alignment vertical="top"/>
    </xf>
    <xf numFmtId="0" fontId="9" fillId="5" borderId="41" xfId="0" applyFont="1" applyFill="1" applyBorder="1" applyAlignment="1">
      <alignment vertical="top"/>
    </xf>
    <xf numFmtId="0" fontId="15" fillId="6" borderId="9" xfId="0" applyFont="1" applyFill="1" applyBorder="1" applyAlignment="1">
      <alignment horizontal="right" vertical="top"/>
    </xf>
    <xf numFmtId="0" fontId="14" fillId="6" borderId="37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0" xfId="20" applyFont="1" applyFill="1" applyBorder="1" applyAlignment="1">
      <alignment vertical="top"/>
      <protection/>
    </xf>
    <xf numFmtId="3" fontId="8" fillId="0" borderId="0" xfId="0" applyNumberFormat="1" applyFont="1" applyFill="1" applyBorder="1" applyAlignment="1">
      <alignment vertical="top"/>
    </xf>
    <xf numFmtId="0" fontId="7" fillId="0" borderId="38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4" fillId="0" borderId="11" xfId="0" applyFont="1" applyBorder="1" applyAlignment="1">
      <alignment vertical="top"/>
    </xf>
    <xf numFmtId="0" fontId="9" fillId="5" borderId="0" xfId="0" applyFont="1" applyFill="1" applyBorder="1" applyAlignment="1">
      <alignment vertical="top"/>
    </xf>
    <xf numFmtId="0" fontId="9" fillId="5" borderId="1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9" fillId="5" borderId="21" xfId="0" applyFont="1" applyFill="1" applyBorder="1" applyAlignment="1">
      <alignment vertical="top"/>
    </xf>
    <xf numFmtId="0" fontId="12" fillId="5" borderId="37" xfId="0" applyFont="1" applyFill="1" applyBorder="1" applyAlignment="1">
      <alignment vertical="top"/>
    </xf>
    <xf numFmtId="0" fontId="12" fillId="5" borderId="40" xfId="0" applyFont="1" applyFill="1" applyBorder="1" applyAlignment="1">
      <alignment vertical="top"/>
    </xf>
    <xf numFmtId="0" fontId="4" fillId="0" borderId="9" xfId="0" applyFont="1" applyBorder="1" applyAlignment="1">
      <alignment vertical="top"/>
    </xf>
    <xf numFmtId="0" fontId="12" fillId="0" borderId="0" xfId="0" applyFont="1" applyFill="1" applyAlignment="1">
      <alignment vertical="top"/>
    </xf>
    <xf numFmtId="0" fontId="3" fillId="4" borderId="0" xfId="20" applyFont="1" applyFill="1" applyBorder="1" applyAlignment="1">
      <alignment vertical="top"/>
      <protection/>
    </xf>
    <xf numFmtId="0" fontId="4" fillId="0" borderId="20" xfId="0" applyFont="1" applyBorder="1" applyAlignment="1">
      <alignment vertical="top"/>
    </xf>
    <xf numFmtId="0" fontId="14" fillId="6" borderId="3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5" borderId="39" xfId="0" applyFont="1" applyFill="1" applyBorder="1" applyAlignment="1">
      <alignment vertical="top"/>
    </xf>
    <xf numFmtId="0" fontId="9" fillId="5" borderId="42" xfId="0" applyFont="1" applyFill="1" applyBorder="1" applyAlignment="1">
      <alignment vertical="top"/>
    </xf>
    <xf numFmtId="0" fontId="9" fillId="5" borderId="43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12" fillId="5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44" xfId="0" applyFont="1" applyBorder="1" applyAlignment="1">
      <alignment/>
    </xf>
    <xf numFmtId="0" fontId="12" fillId="7" borderId="45" xfId="0" applyFont="1" applyFill="1" applyBorder="1" applyAlignment="1">
      <alignment horizontal="left"/>
    </xf>
    <xf numFmtId="0" fontId="12" fillId="7" borderId="45" xfId="0" applyNumberFormat="1" applyFont="1" applyFill="1" applyBorder="1" applyAlignment="1">
      <alignment/>
    </xf>
    <xf numFmtId="1" fontId="12" fillId="5" borderId="0" xfId="0" applyNumberFormat="1" applyFont="1" applyFill="1" applyBorder="1" applyAlignment="1">
      <alignment vertical="top"/>
    </xf>
    <xf numFmtId="1" fontId="12" fillId="5" borderId="0" xfId="0" applyNumberFormat="1" applyFont="1" applyFill="1" applyAlignment="1">
      <alignment vertical="top"/>
    </xf>
    <xf numFmtId="0" fontId="16" fillId="0" borderId="0" xfId="0" applyFont="1" applyAlignment="1">
      <alignment horizontal="left"/>
    </xf>
    <xf numFmtId="0" fontId="16" fillId="0" borderId="0" xfId="0" applyNumberFormat="1" applyFont="1" applyAlignment="1">
      <alignment/>
    </xf>
    <xf numFmtId="0" fontId="12" fillId="5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8" fillId="5" borderId="0" xfId="20" applyFont="1" applyFill="1" applyBorder="1" applyAlignment="1">
      <alignment vertical="top"/>
      <protection/>
    </xf>
    <xf numFmtId="3" fontId="8" fillId="5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13" fillId="8" borderId="1" xfId="0" applyFont="1" applyFill="1" applyBorder="1" applyAlignment="1">
      <alignment horizontal="right" vertical="top"/>
    </xf>
    <xf numFmtId="3" fontId="13" fillId="8" borderId="15" xfId="0" applyNumberFormat="1" applyFont="1" applyFill="1" applyBorder="1" applyAlignment="1">
      <alignment horizontal="right" vertical="top"/>
    </xf>
    <xf numFmtId="0" fontId="9" fillId="0" borderId="0" xfId="20" applyFont="1" applyFill="1" applyBorder="1" applyAlignment="1">
      <alignment vertical="top"/>
      <protection/>
    </xf>
    <xf numFmtId="0" fontId="12" fillId="0" borderId="0" xfId="0" applyFont="1" applyFill="1" applyBorder="1" applyAlignment="1">
      <alignment vertical="top"/>
    </xf>
    <xf numFmtId="0" fontId="14" fillId="6" borderId="41" xfId="0" applyFont="1" applyFill="1" applyBorder="1" applyAlignment="1">
      <alignment vertical="top"/>
    </xf>
    <xf numFmtId="0" fontId="14" fillId="6" borderId="0" xfId="0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164" fontId="5" fillId="2" borderId="31" xfId="0" applyNumberFormat="1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Millier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tabSelected="1" workbookViewId="0" topLeftCell="A1"/>
  </sheetViews>
  <sheetFormatPr defaultColWidth="11.421875" defaultRowHeight="12.75"/>
  <cols>
    <col min="1" max="1" width="35.8515625" style="4" customWidth="1"/>
    <col min="2" max="7" width="15.7109375" style="4" customWidth="1"/>
    <col min="8" max="8" width="17.7109375" style="4" customWidth="1"/>
    <col min="9" max="9" width="11.421875" style="73" customWidth="1"/>
    <col min="10" max="16384" width="11.421875" style="4" customWidth="1"/>
  </cols>
  <sheetData>
    <row r="2" ht="18.75">
      <c r="A2" s="18" t="s">
        <v>1334</v>
      </c>
    </row>
    <row r="4" spans="2:9" ht="12.75">
      <c r="B4" s="206">
        <v>2015</v>
      </c>
      <c r="C4" s="207"/>
      <c r="D4" s="206">
        <v>2016</v>
      </c>
      <c r="E4" s="208"/>
      <c r="F4" s="206">
        <v>2017</v>
      </c>
      <c r="G4" s="208"/>
      <c r="I4" s="4"/>
    </row>
    <row r="5" spans="2:9" ht="24">
      <c r="B5" s="74" t="s">
        <v>1</v>
      </c>
      <c r="C5" s="74" t="s">
        <v>2</v>
      </c>
      <c r="D5" s="93" t="s">
        <v>1</v>
      </c>
      <c r="E5" s="94" t="s">
        <v>2</v>
      </c>
      <c r="F5" s="93" t="s">
        <v>1</v>
      </c>
      <c r="G5" s="94" t="s">
        <v>2</v>
      </c>
      <c r="I5" s="4"/>
    </row>
    <row r="6" spans="1:9" ht="12.75">
      <c r="A6" s="75" t="s">
        <v>4</v>
      </c>
      <c r="B6" s="76">
        <v>2715</v>
      </c>
      <c r="C6" s="77">
        <v>9665</v>
      </c>
      <c r="D6" s="76">
        <v>1693</v>
      </c>
      <c r="E6" s="77">
        <v>5320</v>
      </c>
      <c r="F6" s="76">
        <v>2096</v>
      </c>
      <c r="G6" s="77">
        <v>8971</v>
      </c>
      <c r="I6" s="4"/>
    </row>
    <row r="7" spans="1:9" ht="12.75">
      <c r="A7" s="78" t="s">
        <v>5</v>
      </c>
      <c r="B7" s="79">
        <v>141</v>
      </c>
      <c r="C7" s="21">
        <v>273</v>
      </c>
      <c r="D7" s="79">
        <v>250</v>
      </c>
      <c r="E7" s="21">
        <v>542</v>
      </c>
      <c r="F7" s="79">
        <v>269</v>
      </c>
      <c r="G7" s="21">
        <v>331</v>
      </c>
      <c r="I7" s="4"/>
    </row>
    <row r="8" spans="1:9" ht="12.75">
      <c r="A8" s="78" t="s">
        <v>6</v>
      </c>
      <c r="B8" s="79">
        <v>496</v>
      </c>
      <c r="C8" s="21">
        <v>589</v>
      </c>
      <c r="D8" s="79">
        <v>336</v>
      </c>
      <c r="E8" s="21">
        <v>433</v>
      </c>
      <c r="F8" s="79">
        <v>242</v>
      </c>
      <c r="G8" s="21">
        <v>253</v>
      </c>
      <c r="I8" s="4"/>
    </row>
    <row r="9" spans="1:9" ht="12.75">
      <c r="A9" s="78" t="s">
        <v>1333</v>
      </c>
      <c r="B9" s="79">
        <v>113</v>
      </c>
      <c r="C9" s="21">
        <v>186</v>
      </c>
      <c r="D9" s="79">
        <v>78</v>
      </c>
      <c r="E9" s="21">
        <v>92</v>
      </c>
      <c r="F9" s="79">
        <v>70</v>
      </c>
      <c r="G9" s="21">
        <v>70</v>
      </c>
      <c r="I9" s="4"/>
    </row>
    <row r="10" spans="1:9" ht="12.75">
      <c r="A10" s="78" t="s">
        <v>8</v>
      </c>
      <c r="B10" s="79">
        <v>14</v>
      </c>
      <c r="C10" s="21">
        <v>129</v>
      </c>
      <c r="D10" s="79">
        <v>7</v>
      </c>
      <c r="E10" s="21">
        <v>150</v>
      </c>
      <c r="F10" s="79">
        <v>9</v>
      </c>
      <c r="G10" s="21">
        <v>87</v>
      </c>
      <c r="I10" s="4"/>
    </row>
    <row r="11" spans="1:9" ht="12.75" thickBot="1">
      <c r="A11" s="14" t="s">
        <v>3</v>
      </c>
      <c r="B11" s="80">
        <f aca="true" t="shared" si="0" ref="B11:C11">SUM(B6:B10)</f>
        <v>3479</v>
      </c>
      <c r="C11" s="80">
        <f t="shared" si="0"/>
        <v>10842</v>
      </c>
      <c r="D11" s="80">
        <f>SUM(D6:D10)</f>
        <v>2364</v>
      </c>
      <c r="E11" s="80">
        <f>SUM(E6:E10)</f>
        <v>6537</v>
      </c>
      <c r="F11" s="80">
        <f>SUM(F6:F10)</f>
        <v>2686</v>
      </c>
      <c r="G11" s="80">
        <f>SUM(G6:G10)</f>
        <v>9712</v>
      </c>
      <c r="I11" s="4"/>
    </row>
    <row r="12" spans="1:4" ht="12.75" thickTop="1">
      <c r="A12" s="3" t="s">
        <v>0</v>
      </c>
      <c r="B12" s="81"/>
      <c r="C12" s="81"/>
      <c r="D12" s="81"/>
    </row>
    <row r="13" spans="1:4" ht="12.75">
      <c r="A13" s="3"/>
      <c r="B13" s="81"/>
      <c r="C13" s="81"/>
      <c r="D13" s="81"/>
    </row>
    <row r="14" spans="1:10" ht="18.75">
      <c r="A14" s="18" t="s">
        <v>1335</v>
      </c>
      <c r="I14" s="4"/>
      <c r="J14" s="73"/>
    </row>
    <row r="15" spans="9:10" ht="12.75">
      <c r="I15" s="4"/>
      <c r="J15" s="73"/>
    </row>
    <row r="16" spans="1:9" ht="12.75">
      <c r="A16" s="83" t="s">
        <v>144</v>
      </c>
      <c r="B16" s="84">
        <v>2015</v>
      </c>
      <c r="C16" s="84">
        <v>2016</v>
      </c>
      <c r="D16" s="84">
        <v>2017</v>
      </c>
      <c r="G16" s="73"/>
      <c r="I16" s="4"/>
    </row>
    <row r="17" spans="1:9" ht="12.75">
      <c r="A17" s="85" t="s">
        <v>5</v>
      </c>
      <c r="B17" s="86">
        <v>243</v>
      </c>
      <c r="C17" s="86">
        <v>538</v>
      </c>
      <c r="D17" s="86">
        <v>298</v>
      </c>
      <c r="G17" s="73"/>
      <c r="I17" s="4"/>
    </row>
    <row r="18" spans="1:9" ht="12.75">
      <c r="A18" s="87" t="s">
        <v>236</v>
      </c>
      <c r="B18" s="88">
        <v>1111</v>
      </c>
      <c r="C18" s="88">
        <v>731</v>
      </c>
      <c r="D18" s="88">
        <v>634</v>
      </c>
      <c r="G18" s="73"/>
      <c r="I18" s="4"/>
    </row>
    <row r="19" spans="1:9" ht="12.75">
      <c r="A19" s="87" t="s">
        <v>131</v>
      </c>
      <c r="B19" s="88">
        <v>505</v>
      </c>
      <c r="C19" s="88">
        <v>275</v>
      </c>
      <c r="D19" s="88">
        <v>308</v>
      </c>
      <c r="G19" s="73"/>
      <c r="I19" s="4"/>
    </row>
    <row r="20" spans="1:9" ht="12.75">
      <c r="A20" s="87" t="s">
        <v>1324</v>
      </c>
      <c r="B20" s="88">
        <v>300</v>
      </c>
      <c r="C20" s="88">
        <v>200</v>
      </c>
      <c r="D20" s="88">
        <v>1050</v>
      </c>
      <c r="G20" s="73"/>
      <c r="I20" s="4"/>
    </row>
    <row r="21" spans="1:9" ht="12.75">
      <c r="A21" s="87" t="s">
        <v>132</v>
      </c>
      <c r="B21" s="88">
        <v>464</v>
      </c>
      <c r="C21" s="88">
        <v>138</v>
      </c>
      <c r="D21" s="88">
        <v>891</v>
      </c>
      <c r="G21" s="73"/>
      <c r="I21" s="4"/>
    </row>
    <row r="22" spans="1:9" ht="12.75">
      <c r="A22" s="87" t="s">
        <v>133</v>
      </c>
      <c r="B22" s="88">
        <v>17</v>
      </c>
      <c r="C22" s="88"/>
      <c r="D22" s="88">
        <v>5</v>
      </c>
      <c r="G22" s="73"/>
      <c r="I22" s="4"/>
    </row>
    <row r="23" spans="1:9" ht="12.75">
      <c r="A23" s="87" t="s">
        <v>134</v>
      </c>
      <c r="B23" s="88">
        <v>758</v>
      </c>
      <c r="C23" s="88">
        <v>965</v>
      </c>
      <c r="D23" s="88">
        <v>967</v>
      </c>
      <c r="G23" s="73"/>
      <c r="I23" s="4"/>
    </row>
    <row r="24" spans="1:9" ht="12.75">
      <c r="A24" s="87" t="s">
        <v>207</v>
      </c>
      <c r="B24" s="88">
        <v>1</v>
      </c>
      <c r="C24" s="88"/>
      <c r="D24" s="88"/>
      <c r="G24" s="73"/>
      <c r="I24" s="4"/>
    </row>
    <row r="25" spans="1:9" ht="12.75">
      <c r="A25" s="87" t="s">
        <v>135</v>
      </c>
      <c r="B25" s="88">
        <v>608</v>
      </c>
      <c r="C25" s="88">
        <v>333</v>
      </c>
      <c r="D25" s="88">
        <v>850</v>
      </c>
      <c r="G25" s="73"/>
      <c r="I25" s="4"/>
    </row>
    <row r="26" spans="1:9" ht="12.75">
      <c r="A26" s="87" t="s">
        <v>136</v>
      </c>
      <c r="B26" s="88">
        <v>283</v>
      </c>
      <c r="C26" s="88">
        <v>82</v>
      </c>
      <c r="D26" s="88">
        <v>80</v>
      </c>
      <c r="G26" s="73"/>
      <c r="I26" s="4"/>
    </row>
    <row r="27" spans="1:9" ht="12.75">
      <c r="A27" s="87" t="s">
        <v>137</v>
      </c>
      <c r="B27" s="88">
        <v>2740</v>
      </c>
      <c r="C27" s="88">
        <v>1509</v>
      </c>
      <c r="D27" s="88">
        <v>3574</v>
      </c>
      <c r="G27" s="73"/>
      <c r="I27" s="4"/>
    </row>
    <row r="28" spans="1:9" ht="12.75">
      <c r="A28" s="87" t="s">
        <v>138</v>
      </c>
      <c r="B28" s="88">
        <v>27</v>
      </c>
      <c r="C28" s="88">
        <v>19</v>
      </c>
      <c r="D28" s="88">
        <v>39</v>
      </c>
      <c r="G28" s="73"/>
      <c r="I28" s="4"/>
    </row>
    <row r="29" spans="1:9" ht="12.75">
      <c r="A29" s="87" t="s">
        <v>139</v>
      </c>
      <c r="B29" s="88">
        <v>27</v>
      </c>
      <c r="C29" s="88">
        <v>6</v>
      </c>
      <c r="D29" s="88">
        <v>17</v>
      </c>
      <c r="G29" s="73"/>
      <c r="I29" s="4"/>
    </row>
    <row r="30" spans="1:9" ht="12.75">
      <c r="A30" s="87" t="s">
        <v>225</v>
      </c>
      <c r="B30" s="88">
        <v>159</v>
      </c>
      <c r="C30" s="88">
        <v>54</v>
      </c>
      <c r="D30" s="88">
        <v>50</v>
      </c>
      <c r="G30" s="73"/>
      <c r="I30" s="4"/>
    </row>
    <row r="31" spans="1:9" ht="24">
      <c r="A31" s="89" t="s">
        <v>174</v>
      </c>
      <c r="B31" s="88">
        <v>24</v>
      </c>
      <c r="C31" s="88">
        <v>4</v>
      </c>
      <c r="D31" s="88">
        <v>24</v>
      </c>
      <c r="G31" s="73"/>
      <c r="I31" s="4"/>
    </row>
    <row r="32" spans="1:9" ht="12.75">
      <c r="A32" s="87" t="s">
        <v>260</v>
      </c>
      <c r="B32" s="88">
        <v>501</v>
      </c>
      <c r="C32" s="88">
        <v>341</v>
      </c>
      <c r="D32" s="88">
        <v>241</v>
      </c>
      <c r="G32" s="73"/>
      <c r="I32" s="4"/>
    </row>
    <row r="33" spans="1:9" ht="12.75">
      <c r="A33" s="87" t="s">
        <v>262</v>
      </c>
      <c r="B33" s="88"/>
      <c r="C33" s="88">
        <v>39</v>
      </c>
      <c r="D33" s="88"/>
      <c r="G33" s="73"/>
      <c r="I33" s="4"/>
    </row>
    <row r="34" spans="1:9" ht="12.75">
      <c r="A34" s="87" t="s">
        <v>226</v>
      </c>
      <c r="B34" s="88">
        <v>12</v>
      </c>
      <c r="C34" s="88">
        <v>15</v>
      </c>
      <c r="D34" s="88"/>
      <c r="G34" s="73"/>
      <c r="I34" s="4"/>
    </row>
    <row r="35" spans="1:9" ht="12.75">
      <c r="A35" s="87" t="s">
        <v>232</v>
      </c>
      <c r="B35" s="88">
        <v>300</v>
      </c>
      <c r="C35" s="88">
        <v>200</v>
      </c>
      <c r="D35" s="88"/>
      <c r="G35" s="73"/>
      <c r="I35" s="4"/>
    </row>
    <row r="36" spans="1:9" ht="12.75">
      <c r="A36" s="87" t="s">
        <v>170</v>
      </c>
      <c r="B36" s="88">
        <v>9</v>
      </c>
      <c r="C36" s="88">
        <v>39</v>
      </c>
      <c r="D36" s="88">
        <v>40</v>
      </c>
      <c r="G36" s="73"/>
      <c r="I36" s="4"/>
    </row>
    <row r="37" spans="1:9" ht="12.75">
      <c r="A37" s="87" t="s">
        <v>227</v>
      </c>
      <c r="B37" s="88">
        <v>20</v>
      </c>
      <c r="C37" s="88">
        <v>9</v>
      </c>
      <c r="D37" s="88">
        <v>1</v>
      </c>
      <c r="G37" s="73"/>
      <c r="I37" s="4"/>
    </row>
    <row r="38" spans="1:9" ht="12.75">
      <c r="A38" s="87" t="s">
        <v>173</v>
      </c>
      <c r="B38" s="88">
        <v>844</v>
      </c>
      <c r="C38" s="88">
        <v>541</v>
      </c>
      <c r="D38" s="88"/>
      <c r="G38" s="73"/>
      <c r="I38" s="4"/>
    </row>
    <row r="39" spans="1:9" ht="12.75">
      <c r="A39" s="87" t="s">
        <v>300</v>
      </c>
      <c r="B39" s="88"/>
      <c r="C39" s="88"/>
      <c r="D39" s="88">
        <v>53</v>
      </c>
      <c r="G39" s="73"/>
      <c r="I39" s="4"/>
    </row>
    <row r="40" spans="1:9" ht="12.75">
      <c r="A40" s="89" t="s">
        <v>228</v>
      </c>
      <c r="B40" s="88">
        <v>29</v>
      </c>
      <c r="C40" s="88">
        <v>48</v>
      </c>
      <c r="D40" s="88">
        <v>142</v>
      </c>
      <c r="G40" s="73"/>
      <c r="I40" s="4"/>
    </row>
    <row r="41" spans="1:9" ht="12.75">
      <c r="A41" s="87" t="s">
        <v>7</v>
      </c>
      <c r="B41" s="88">
        <v>135</v>
      </c>
      <c r="C41" s="88">
        <v>27</v>
      </c>
      <c r="D41" s="88">
        <v>54</v>
      </c>
      <c r="G41" s="73"/>
      <c r="I41" s="4"/>
    </row>
    <row r="42" spans="1:9" ht="12.75">
      <c r="A42" s="87" t="s">
        <v>288</v>
      </c>
      <c r="B42" s="88">
        <v>51</v>
      </c>
      <c r="C42" s="88">
        <v>26</v>
      </c>
      <c r="D42" s="88">
        <v>17</v>
      </c>
      <c r="G42" s="73"/>
      <c r="I42" s="4"/>
    </row>
    <row r="43" spans="1:9" ht="12.75">
      <c r="A43" s="87" t="s">
        <v>1325</v>
      </c>
      <c r="B43" s="88"/>
      <c r="C43" s="88"/>
      <c r="D43" s="88">
        <v>2</v>
      </c>
      <c r="G43" s="73"/>
      <c r="I43" s="4"/>
    </row>
    <row r="44" spans="1:9" ht="12.75">
      <c r="A44" s="87" t="s">
        <v>1326</v>
      </c>
      <c r="B44" s="88"/>
      <c r="C44" s="88"/>
      <c r="D44" s="88">
        <v>1</v>
      </c>
      <c r="G44" s="73"/>
      <c r="I44" s="4"/>
    </row>
    <row r="45" spans="1:9" ht="12.75">
      <c r="A45" s="87" t="s">
        <v>140</v>
      </c>
      <c r="B45" s="88">
        <v>37</v>
      </c>
      <c r="C45" s="88">
        <v>49</v>
      </c>
      <c r="D45" s="88">
        <v>35</v>
      </c>
      <c r="G45" s="73"/>
      <c r="I45" s="4"/>
    </row>
    <row r="46" spans="1:9" ht="12.75">
      <c r="A46" s="87" t="s">
        <v>231</v>
      </c>
      <c r="B46" s="88">
        <v>15</v>
      </c>
      <c r="C46" s="88"/>
      <c r="D46" s="88">
        <v>7</v>
      </c>
      <c r="G46" s="73"/>
      <c r="I46" s="4"/>
    </row>
    <row r="47" spans="1:9" ht="12.75">
      <c r="A47" s="87" t="s">
        <v>230</v>
      </c>
      <c r="B47" s="88">
        <v>12</v>
      </c>
      <c r="C47" s="88">
        <v>105</v>
      </c>
      <c r="D47" s="88"/>
      <c r="G47" s="73"/>
      <c r="I47" s="4"/>
    </row>
    <row r="48" spans="1:9" ht="12.75">
      <c r="A48" s="87" t="s">
        <v>141</v>
      </c>
      <c r="B48" s="88">
        <v>24</v>
      </c>
      <c r="C48" s="88">
        <v>16</v>
      </c>
      <c r="D48" s="88">
        <v>36</v>
      </c>
      <c r="G48" s="73"/>
      <c r="I48" s="4"/>
    </row>
    <row r="49" spans="1:9" ht="12.75">
      <c r="A49" s="87" t="s">
        <v>233</v>
      </c>
      <c r="B49" s="88">
        <v>125</v>
      </c>
      <c r="C49" s="88">
        <v>150</v>
      </c>
      <c r="D49" s="88">
        <v>85</v>
      </c>
      <c r="G49" s="73"/>
      <c r="I49" s="4"/>
    </row>
    <row r="50" spans="1:9" ht="12.75">
      <c r="A50" s="87" t="s">
        <v>142</v>
      </c>
      <c r="B50" s="88">
        <v>69</v>
      </c>
      <c r="C50" s="88">
        <v>69</v>
      </c>
      <c r="D50" s="88">
        <v>12</v>
      </c>
      <c r="G50" s="73"/>
      <c r="I50" s="4"/>
    </row>
    <row r="51" spans="1:9" ht="12.75">
      <c r="A51" s="87" t="s">
        <v>264</v>
      </c>
      <c r="B51" s="98" t="s">
        <v>265</v>
      </c>
      <c r="C51" s="88">
        <v>4</v>
      </c>
      <c r="D51" s="88">
        <v>3</v>
      </c>
      <c r="G51" s="73"/>
      <c r="I51" s="4"/>
    </row>
    <row r="52" spans="1:9" ht="12.75">
      <c r="A52" s="87" t="s">
        <v>26</v>
      </c>
      <c r="B52" s="88">
        <v>152</v>
      </c>
      <c r="C52" s="88">
        <v>37</v>
      </c>
      <c r="D52" s="88">
        <v>40</v>
      </c>
      <c r="G52" s="73"/>
      <c r="I52" s="4"/>
    </row>
    <row r="53" spans="1:9" ht="12.75">
      <c r="A53" s="87" t="s">
        <v>234</v>
      </c>
      <c r="B53" s="88">
        <v>99</v>
      </c>
      <c r="C53" s="88">
        <v>91</v>
      </c>
      <c r="D53" s="88">
        <v>101</v>
      </c>
      <c r="G53" s="73"/>
      <c r="I53" s="4"/>
    </row>
    <row r="54" spans="1:4" ht="12.75">
      <c r="A54" s="87" t="s">
        <v>258</v>
      </c>
      <c r="B54" s="88"/>
      <c r="C54" s="88">
        <v>20</v>
      </c>
      <c r="D54" s="88"/>
    </row>
    <row r="55" spans="1:4" ht="12.75">
      <c r="A55" s="87" t="s">
        <v>143</v>
      </c>
      <c r="B55" s="88">
        <v>42</v>
      </c>
      <c r="C55" s="88">
        <v>7</v>
      </c>
      <c r="D55" s="88">
        <v>42</v>
      </c>
    </row>
    <row r="56" spans="1:4" ht="12.75">
      <c r="A56" s="90" t="s">
        <v>235</v>
      </c>
      <c r="B56" s="91">
        <v>1395</v>
      </c>
      <c r="C56" s="91">
        <v>58</v>
      </c>
      <c r="D56" s="91">
        <v>18</v>
      </c>
    </row>
    <row r="57" spans="1:4" ht="12.75">
      <c r="A57" s="92" t="s">
        <v>0</v>
      </c>
      <c r="B57" s="10"/>
      <c r="C57" s="10"/>
      <c r="D57" s="82"/>
    </row>
    <row r="59" ht="36">
      <c r="A59" s="48" t="s">
        <v>263</v>
      </c>
    </row>
    <row r="60" ht="12.75">
      <c r="A60" s="4" t="s">
        <v>289</v>
      </c>
    </row>
  </sheetData>
  <mergeCells count="3"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746"/>
  <sheetViews>
    <sheetView workbookViewId="0" topLeftCell="A1"/>
  </sheetViews>
  <sheetFormatPr defaultColWidth="11.421875" defaultRowHeight="12.75"/>
  <cols>
    <col min="1" max="1" width="28.7109375" style="3" customWidth="1"/>
    <col min="2" max="4" width="16.7109375" style="4" customWidth="1"/>
    <col min="5" max="5" width="28.7109375" style="4" customWidth="1"/>
    <col min="6" max="7" width="16.7109375" style="4" customWidth="1"/>
    <col min="8" max="8" width="11.421875" style="4" customWidth="1"/>
    <col min="9" max="9" width="28.7109375" style="4" customWidth="1"/>
    <col min="10" max="11" width="16.7109375" style="4" customWidth="1"/>
    <col min="12" max="16384" width="11.421875" style="4" customWidth="1"/>
  </cols>
  <sheetData>
    <row r="2" ht="18.75">
      <c r="A2" s="18" t="s">
        <v>13</v>
      </c>
    </row>
    <row r="4" spans="1:11" ht="12.75">
      <c r="A4" s="43"/>
      <c r="B4" s="5">
        <v>2015</v>
      </c>
      <c r="C4" s="99"/>
      <c r="E4" s="95"/>
      <c r="F4" s="6">
        <v>2016</v>
      </c>
      <c r="G4" s="99"/>
      <c r="I4" s="95"/>
      <c r="J4" s="6">
        <v>2017</v>
      </c>
      <c r="K4" s="99"/>
    </row>
    <row r="5" spans="1:11" s="10" customFormat="1" ht="12.75" thickBot="1">
      <c r="A5" s="7" t="s">
        <v>15</v>
      </c>
      <c r="B5" s="8" t="s">
        <v>9</v>
      </c>
      <c r="C5" s="100" t="s">
        <v>10</v>
      </c>
      <c r="E5" s="96" t="s">
        <v>15</v>
      </c>
      <c r="F5" s="9" t="s">
        <v>9</v>
      </c>
      <c r="G5" s="100" t="s">
        <v>10</v>
      </c>
      <c r="I5" s="96" t="s">
        <v>15</v>
      </c>
      <c r="J5" s="9" t="s">
        <v>9</v>
      </c>
      <c r="K5" s="100" t="s">
        <v>10</v>
      </c>
    </row>
    <row r="6" spans="1:11" ht="12.75" thickTop="1">
      <c r="A6" s="183" t="s">
        <v>11</v>
      </c>
      <c r="B6" s="184">
        <v>31</v>
      </c>
      <c r="C6" s="184">
        <v>1397</v>
      </c>
      <c r="E6" s="44" t="s">
        <v>11</v>
      </c>
      <c r="F6" s="45">
        <v>26</v>
      </c>
      <c r="G6" s="45">
        <v>603</v>
      </c>
      <c r="I6" s="44" t="s">
        <v>201</v>
      </c>
      <c r="J6" s="45">
        <v>221</v>
      </c>
      <c r="K6" s="45">
        <v>1506</v>
      </c>
    </row>
    <row r="7" spans="1:11" ht="12.75">
      <c r="A7" s="183" t="s">
        <v>20</v>
      </c>
      <c r="B7" s="184">
        <v>87</v>
      </c>
      <c r="C7" s="184">
        <v>1386</v>
      </c>
      <c r="E7" s="44" t="s">
        <v>12</v>
      </c>
      <c r="F7" s="45">
        <v>24</v>
      </c>
      <c r="G7" s="45">
        <v>503</v>
      </c>
      <c r="I7" s="44" t="s">
        <v>12</v>
      </c>
      <c r="J7" s="45">
        <v>72</v>
      </c>
      <c r="K7" s="45">
        <v>1443</v>
      </c>
    </row>
    <row r="8" spans="1:11" ht="12.75">
      <c r="A8" s="183" t="s">
        <v>200</v>
      </c>
      <c r="B8" s="184">
        <v>59</v>
      </c>
      <c r="C8" s="184">
        <v>858</v>
      </c>
      <c r="E8" s="44" t="s">
        <v>104</v>
      </c>
      <c r="F8" s="45">
        <v>31</v>
      </c>
      <c r="G8" s="45">
        <v>396</v>
      </c>
      <c r="I8" s="44" t="s">
        <v>11</v>
      </c>
      <c r="J8" s="45">
        <v>38</v>
      </c>
      <c r="K8" s="45">
        <v>1047</v>
      </c>
    </row>
    <row r="9" spans="1:11" ht="12.75">
      <c r="A9" s="183" t="s">
        <v>201</v>
      </c>
      <c r="B9" s="184">
        <v>62</v>
      </c>
      <c r="C9" s="184">
        <v>373</v>
      </c>
      <c r="E9" s="44" t="s">
        <v>201</v>
      </c>
      <c r="F9" s="45">
        <v>90</v>
      </c>
      <c r="G9" s="45">
        <v>295</v>
      </c>
      <c r="I9" s="44" t="s">
        <v>643</v>
      </c>
      <c r="J9" s="45">
        <v>22</v>
      </c>
      <c r="K9" s="45">
        <v>760</v>
      </c>
    </row>
    <row r="10" spans="1:11" ht="12.75">
      <c r="A10" s="183" t="s">
        <v>202</v>
      </c>
      <c r="B10" s="184">
        <v>285</v>
      </c>
      <c r="C10" s="184">
        <v>285</v>
      </c>
      <c r="E10" s="44" t="s">
        <v>160</v>
      </c>
      <c r="F10" s="45">
        <v>36</v>
      </c>
      <c r="G10" s="45">
        <v>266</v>
      </c>
      <c r="I10" s="44" t="s">
        <v>636</v>
      </c>
      <c r="J10" s="45">
        <v>8</v>
      </c>
      <c r="K10" s="45">
        <v>536</v>
      </c>
    </row>
    <row r="11" spans="1:11" ht="12.75">
      <c r="A11" s="183" t="s">
        <v>801</v>
      </c>
      <c r="B11" s="184">
        <v>166</v>
      </c>
      <c r="C11" s="184">
        <v>281</v>
      </c>
      <c r="E11" s="44" t="s">
        <v>256</v>
      </c>
      <c r="F11" s="45">
        <v>21</v>
      </c>
      <c r="G11" s="45">
        <v>193</v>
      </c>
      <c r="I11" s="44" t="s">
        <v>160</v>
      </c>
      <c r="J11" s="45">
        <v>89</v>
      </c>
      <c r="K11" s="45">
        <v>345</v>
      </c>
    </row>
    <row r="12" spans="1:11" ht="12.75">
      <c r="A12" s="183" t="s">
        <v>203</v>
      </c>
      <c r="B12" s="184">
        <v>9</v>
      </c>
      <c r="C12" s="184">
        <v>267</v>
      </c>
      <c r="E12" s="44" t="s">
        <v>257</v>
      </c>
      <c r="F12" s="45">
        <v>2</v>
      </c>
      <c r="G12" s="45">
        <v>186</v>
      </c>
      <c r="I12" s="44" t="s">
        <v>787</v>
      </c>
      <c r="J12" s="45">
        <v>4</v>
      </c>
      <c r="K12" s="45">
        <v>270</v>
      </c>
    </row>
    <row r="13" spans="1:11" ht="12.75">
      <c r="A13" s="183" t="s">
        <v>204</v>
      </c>
      <c r="B13" s="184">
        <v>11</v>
      </c>
      <c r="C13" s="184">
        <v>242</v>
      </c>
      <c r="E13" s="44" t="s">
        <v>200</v>
      </c>
      <c r="F13" s="45">
        <v>12</v>
      </c>
      <c r="G13" s="45">
        <v>161</v>
      </c>
      <c r="I13" s="44" t="s">
        <v>20</v>
      </c>
      <c r="J13" s="45">
        <v>24</v>
      </c>
      <c r="K13" s="45">
        <v>261</v>
      </c>
    </row>
    <row r="14" spans="1:11" ht="12.75">
      <c r="A14" s="183" t="s">
        <v>205</v>
      </c>
      <c r="B14" s="184">
        <v>12</v>
      </c>
      <c r="C14" s="184">
        <v>217</v>
      </c>
      <c r="E14" s="44" t="s">
        <v>683</v>
      </c>
      <c r="F14" s="45">
        <v>159</v>
      </c>
      <c r="G14" s="45">
        <v>159</v>
      </c>
      <c r="I14" s="44" t="s">
        <v>200</v>
      </c>
      <c r="J14" s="45">
        <v>83</v>
      </c>
      <c r="K14" s="45">
        <v>230</v>
      </c>
    </row>
    <row r="15" spans="1:11" ht="12.75">
      <c r="A15" s="183" t="s">
        <v>1110</v>
      </c>
      <c r="B15" s="184">
        <v>13</v>
      </c>
      <c r="C15" s="184">
        <v>213</v>
      </c>
      <c r="E15" s="44" t="s">
        <v>202</v>
      </c>
      <c r="F15" s="45">
        <v>134</v>
      </c>
      <c r="G15" s="45">
        <v>134</v>
      </c>
      <c r="I15" s="44" t="s">
        <v>567</v>
      </c>
      <c r="J15" s="45">
        <v>11</v>
      </c>
      <c r="K15" s="45">
        <v>205</v>
      </c>
    </row>
    <row r="16" spans="1:11" ht="12.75">
      <c r="A16" s="183" t="s">
        <v>160</v>
      </c>
      <c r="B16" s="184">
        <v>46</v>
      </c>
      <c r="C16" s="184">
        <v>179</v>
      </c>
      <c r="E16" s="44" t="s">
        <v>161</v>
      </c>
      <c r="F16" s="45">
        <v>4</v>
      </c>
      <c r="G16" s="45">
        <v>133</v>
      </c>
      <c r="I16" s="44" t="s">
        <v>202</v>
      </c>
      <c r="J16" s="45">
        <v>171</v>
      </c>
      <c r="K16" s="45">
        <v>171</v>
      </c>
    </row>
    <row r="17" spans="1:11" ht="12.75">
      <c r="A17" s="183" t="s">
        <v>739</v>
      </c>
      <c r="B17" s="184">
        <v>65</v>
      </c>
      <c r="C17" s="184">
        <v>171</v>
      </c>
      <c r="E17" s="44" t="s">
        <v>587</v>
      </c>
      <c r="F17" s="45">
        <v>92</v>
      </c>
      <c r="G17" s="45">
        <v>92</v>
      </c>
      <c r="I17" s="44" t="s">
        <v>637</v>
      </c>
      <c r="J17" s="45">
        <v>2</v>
      </c>
      <c r="K17" s="45">
        <v>131</v>
      </c>
    </row>
    <row r="18" spans="1:11" ht="12.75">
      <c r="A18" s="183" t="s">
        <v>926</v>
      </c>
      <c r="B18" s="184">
        <v>2</v>
      </c>
      <c r="C18" s="184">
        <v>159</v>
      </c>
      <c r="E18" s="44" t="s">
        <v>685</v>
      </c>
      <c r="F18" s="45">
        <v>77</v>
      </c>
      <c r="G18" s="45">
        <v>77</v>
      </c>
      <c r="I18" s="44" t="s">
        <v>620</v>
      </c>
      <c r="J18" s="45">
        <v>108</v>
      </c>
      <c r="K18" s="45">
        <v>108</v>
      </c>
    </row>
    <row r="19" spans="1:11" ht="12.75">
      <c r="A19" s="183" t="s">
        <v>587</v>
      </c>
      <c r="B19" s="184">
        <v>156</v>
      </c>
      <c r="C19" s="184">
        <v>156</v>
      </c>
      <c r="E19" s="44" t="s">
        <v>791</v>
      </c>
      <c r="F19" s="45">
        <v>5</v>
      </c>
      <c r="G19" s="45">
        <v>68</v>
      </c>
      <c r="I19" s="44" t="s">
        <v>697</v>
      </c>
      <c r="J19" s="45">
        <v>3</v>
      </c>
      <c r="K19" s="45">
        <v>107</v>
      </c>
    </row>
    <row r="20" spans="1:11" ht="12.75">
      <c r="A20" s="183" t="s">
        <v>678</v>
      </c>
      <c r="B20" s="184">
        <v>64</v>
      </c>
      <c r="C20" s="184">
        <v>155</v>
      </c>
      <c r="E20" s="44" t="s">
        <v>792</v>
      </c>
      <c r="F20" s="45">
        <v>1</v>
      </c>
      <c r="G20" s="45">
        <v>68</v>
      </c>
      <c r="I20" s="44" t="s">
        <v>683</v>
      </c>
      <c r="J20" s="45">
        <v>104</v>
      </c>
      <c r="K20" s="45">
        <v>104</v>
      </c>
    </row>
    <row r="21" spans="1:11" ht="12.75">
      <c r="A21" s="183" t="s">
        <v>104</v>
      </c>
      <c r="B21" s="184">
        <v>12</v>
      </c>
      <c r="C21" s="184">
        <v>154</v>
      </c>
      <c r="E21" s="44" t="s">
        <v>620</v>
      </c>
      <c r="F21" s="45">
        <v>62</v>
      </c>
      <c r="G21" s="45">
        <v>62</v>
      </c>
      <c r="I21" s="44" t="s">
        <v>587</v>
      </c>
      <c r="J21" s="45">
        <v>39</v>
      </c>
      <c r="K21" s="45">
        <v>87</v>
      </c>
    </row>
    <row r="22" spans="1:11" ht="12.75">
      <c r="A22" s="183" t="s">
        <v>256</v>
      </c>
      <c r="B22" s="184">
        <v>22</v>
      </c>
      <c r="C22" s="184">
        <v>151</v>
      </c>
      <c r="E22" s="44" t="s">
        <v>751</v>
      </c>
      <c r="F22" s="45">
        <v>8</v>
      </c>
      <c r="G22" s="45">
        <v>60</v>
      </c>
      <c r="I22" s="44" t="s">
        <v>667</v>
      </c>
      <c r="J22" s="45">
        <v>5</v>
      </c>
      <c r="K22" s="45">
        <v>86</v>
      </c>
    </row>
    <row r="23" spans="1:11" s="64" customFormat="1" ht="12.75">
      <c r="A23" s="183" t="s">
        <v>796</v>
      </c>
      <c r="B23" s="184">
        <v>10</v>
      </c>
      <c r="C23" s="184">
        <v>147</v>
      </c>
      <c r="D23" s="4"/>
      <c r="E23" s="44" t="s">
        <v>739</v>
      </c>
      <c r="F23" s="45">
        <v>43</v>
      </c>
      <c r="G23" s="45">
        <v>57</v>
      </c>
      <c r="H23" s="4"/>
      <c r="I23" s="44" t="s">
        <v>685</v>
      </c>
      <c r="J23" s="45">
        <v>68</v>
      </c>
      <c r="K23" s="45">
        <v>68</v>
      </c>
    </row>
    <row r="24" spans="1:11" ht="12.75">
      <c r="A24" s="183" t="s">
        <v>685</v>
      </c>
      <c r="B24" s="184">
        <v>24</v>
      </c>
      <c r="C24" s="184">
        <v>123</v>
      </c>
      <c r="E24" s="44" t="s">
        <v>793</v>
      </c>
      <c r="F24" s="45">
        <v>1</v>
      </c>
      <c r="G24" s="45">
        <v>56</v>
      </c>
      <c r="H24" s="64"/>
      <c r="I24" s="44" t="s">
        <v>779</v>
      </c>
      <c r="J24" s="45">
        <v>4</v>
      </c>
      <c r="K24" s="45">
        <v>66</v>
      </c>
    </row>
    <row r="25" spans="1:11" ht="12.75">
      <c r="A25" s="183" t="s">
        <v>620</v>
      </c>
      <c r="B25" s="184">
        <v>38</v>
      </c>
      <c r="C25" s="184">
        <v>115</v>
      </c>
      <c r="E25" s="44" t="s">
        <v>794</v>
      </c>
      <c r="F25" s="45">
        <v>1</v>
      </c>
      <c r="G25" s="45">
        <v>55</v>
      </c>
      <c r="I25" s="44" t="s">
        <v>692</v>
      </c>
      <c r="J25" s="45">
        <v>56</v>
      </c>
      <c r="K25" s="45">
        <v>56</v>
      </c>
    </row>
    <row r="26" spans="1:11" ht="12.75">
      <c r="A26" s="183" t="s">
        <v>1111</v>
      </c>
      <c r="B26" s="184">
        <v>5</v>
      </c>
      <c r="C26" s="184">
        <v>115</v>
      </c>
      <c r="E26" s="44" t="s">
        <v>787</v>
      </c>
      <c r="F26" s="45">
        <v>1</v>
      </c>
      <c r="G26" s="45">
        <v>55</v>
      </c>
      <c r="I26" s="44" t="s">
        <v>256</v>
      </c>
      <c r="J26" s="45">
        <v>9</v>
      </c>
      <c r="K26" s="45">
        <v>50</v>
      </c>
    </row>
    <row r="27" spans="1:11" ht="12.75">
      <c r="A27" s="183" t="s">
        <v>927</v>
      </c>
      <c r="B27" s="184">
        <v>1</v>
      </c>
      <c r="C27" s="184">
        <v>92</v>
      </c>
      <c r="E27" s="44" t="s">
        <v>795</v>
      </c>
      <c r="F27" s="45">
        <v>1</v>
      </c>
      <c r="G27" s="45">
        <v>54</v>
      </c>
      <c r="I27" s="44" t="s">
        <v>718</v>
      </c>
      <c r="J27" s="45">
        <v>47</v>
      </c>
      <c r="K27" s="45">
        <v>47</v>
      </c>
    </row>
    <row r="28" spans="1:11" ht="12.75">
      <c r="A28" s="183" t="s">
        <v>677</v>
      </c>
      <c r="B28" s="184">
        <v>4</v>
      </c>
      <c r="C28" s="184">
        <v>87</v>
      </c>
      <c r="E28" s="44" t="s">
        <v>796</v>
      </c>
      <c r="F28" s="45">
        <v>4</v>
      </c>
      <c r="G28" s="45">
        <v>54</v>
      </c>
      <c r="I28" s="44" t="s">
        <v>742</v>
      </c>
      <c r="J28" s="45">
        <v>4</v>
      </c>
      <c r="K28" s="45">
        <v>45</v>
      </c>
    </row>
    <row r="29" spans="1:11" ht="12.75">
      <c r="A29" s="183" t="s">
        <v>645</v>
      </c>
      <c r="B29" s="184">
        <v>82</v>
      </c>
      <c r="C29" s="184">
        <v>82</v>
      </c>
      <c r="E29" s="44" t="s">
        <v>692</v>
      </c>
      <c r="F29" s="45">
        <v>52</v>
      </c>
      <c r="G29" s="45">
        <v>52</v>
      </c>
      <c r="I29" s="44" t="s">
        <v>701</v>
      </c>
      <c r="J29" s="45">
        <v>1</v>
      </c>
      <c r="K29" s="45">
        <v>43</v>
      </c>
    </row>
    <row r="30" spans="1:11" ht="12.75">
      <c r="A30" s="183" t="s">
        <v>763</v>
      </c>
      <c r="B30" s="184">
        <v>74</v>
      </c>
      <c r="C30" s="184">
        <v>80</v>
      </c>
      <c r="E30" s="44" t="s">
        <v>572</v>
      </c>
      <c r="F30" s="45">
        <v>10</v>
      </c>
      <c r="G30" s="45">
        <v>51</v>
      </c>
      <c r="I30" s="44" t="s">
        <v>678</v>
      </c>
      <c r="J30" s="45">
        <v>38</v>
      </c>
      <c r="K30" s="45">
        <v>38</v>
      </c>
    </row>
    <row r="31" spans="1:11" ht="12.75">
      <c r="A31" s="183" t="s">
        <v>692</v>
      </c>
      <c r="B31" s="184">
        <v>80</v>
      </c>
      <c r="C31" s="184">
        <v>80</v>
      </c>
      <c r="E31" s="44" t="s">
        <v>678</v>
      </c>
      <c r="F31" s="45">
        <v>44</v>
      </c>
      <c r="G31" s="45">
        <v>47</v>
      </c>
      <c r="I31" s="44" t="s">
        <v>104</v>
      </c>
      <c r="J31" s="45">
        <v>31</v>
      </c>
      <c r="K31" s="45">
        <v>37</v>
      </c>
    </row>
    <row r="32" spans="1:11" ht="12.75">
      <c r="A32" s="183" t="s">
        <v>589</v>
      </c>
      <c r="B32" s="184">
        <v>78</v>
      </c>
      <c r="C32" s="184">
        <v>78</v>
      </c>
      <c r="E32" s="44" t="s">
        <v>797</v>
      </c>
      <c r="F32" s="45">
        <v>2</v>
      </c>
      <c r="G32" s="45">
        <v>45</v>
      </c>
      <c r="I32" s="44" t="s">
        <v>668</v>
      </c>
      <c r="J32" s="45">
        <v>1</v>
      </c>
      <c r="K32" s="45">
        <v>37</v>
      </c>
    </row>
    <row r="33" spans="1:11" ht="12.75">
      <c r="A33" s="183" t="s">
        <v>928</v>
      </c>
      <c r="B33" s="184">
        <v>1</v>
      </c>
      <c r="C33" s="184">
        <v>73</v>
      </c>
      <c r="E33" s="44" t="s">
        <v>798</v>
      </c>
      <c r="F33" s="45">
        <v>2</v>
      </c>
      <c r="G33" s="45">
        <v>42</v>
      </c>
      <c r="I33" s="44" t="s">
        <v>713</v>
      </c>
      <c r="J33" s="45">
        <v>1</v>
      </c>
      <c r="K33" s="45">
        <v>36</v>
      </c>
    </row>
    <row r="34" spans="1:11" ht="12.75">
      <c r="A34" s="183" t="s">
        <v>929</v>
      </c>
      <c r="B34" s="184">
        <v>1</v>
      </c>
      <c r="C34" s="184">
        <v>72</v>
      </c>
      <c r="E34" s="44" t="s">
        <v>763</v>
      </c>
      <c r="F34" s="45">
        <v>42</v>
      </c>
      <c r="G34" s="45">
        <v>42</v>
      </c>
      <c r="I34" s="44" t="s">
        <v>756</v>
      </c>
      <c r="J34" s="45">
        <v>35</v>
      </c>
      <c r="K34" s="45">
        <v>35</v>
      </c>
    </row>
    <row r="35" spans="1:11" ht="12.75">
      <c r="A35" s="183" t="s">
        <v>814</v>
      </c>
      <c r="B35" s="184">
        <v>15</v>
      </c>
      <c r="C35" s="184">
        <v>68</v>
      </c>
      <c r="E35" s="44" t="s">
        <v>713</v>
      </c>
      <c r="F35" s="45">
        <v>1</v>
      </c>
      <c r="G35" s="45">
        <v>42</v>
      </c>
      <c r="I35" s="44" t="s">
        <v>721</v>
      </c>
      <c r="J35" s="45">
        <v>35</v>
      </c>
      <c r="K35" s="45">
        <v>35</v>
      </c>
    </row>
    <row r="36" spans="1:11" ht="12.75">
      <c r="A36" s="183" t="s">
        <v>583</v>
      </c>
      <c r="B36" s="184">
        <v>3</v>
      </c>
      <c r="C36" s="184">
        <v>67</v>
      </c>
      <c r="E36" s="44" t="s">
        <v>799</v>
      </c>
      <c r="F36" s="45">
        <v>3</v>
      </c>
      <c r="G36" s="45">
        <v>41</v>
      </c>
      <c r="I36" s="44" t="s">
        <v>754</v>
      </c>
      <c r="J36" s="45">
        <v>1</v>
      </c>
      <c r="K36" s="45">
        <v>33</v>
      </c>
    </row>
    <row r="37" spans="1:11" ht="12.75">
      <c r="A37" s="183" t="s">
        <v>683</v>
      </c>
      <c r="B37" s="184">
        <v>54</v>
      </c>
      <c r="C37" s="184">
        <v>54</v>
      </c>
      <c r="E37" s="44" t="s">
        <v>759</v>
      </c>
      <c r="F37" s="45">
        <v>1</v>
      </c>
      <c r="G37" s="45">
        <v>38</v>
      </c>
      <c r="I37" s="44" t="s">
        <v>751</v>
      </c>
      <c r="J37" s="45">
        <v>5</v>
      </c>
      <c r="K37" s="45">
        <v>30</v>
      </c>
    </row>
    <row r="38" spans="1:11" ht="12.75">
      <c r="A38" s="183" t="s">
        <v>930</v>
      </c>
      <c r="B38" s="184">
        <v>1</v>
      </c>
      <c r="C38" s="184">
        <v>52</v>
      </c>
      <c r="E38" s="44" t="s">
        <v>800</v>
      </c>
      <c r="F38" s="45">
        <v>1</v>
      </c>
      <c r="G38" s="45">
        <v>34</v>
      </c>
      <c r="I38" s="44" t="s">
        <v>735</v>
      </c>
      <c r="J38" s="45">
        <v>17</v>
      </c>
      <c r="K38" s="45">
        <v>28</v>
      </c>
    </row>
    <row r="39" spans="1:11" ht="12.75">
      <c r="A39" s="183" t="s">
        <v>914</v>
      </c>
      <c r="B39" s="184">
        <v>4</v>
      </c>
      <c r="C39" s="184">
        <v>47</v>
      </c>
      <c r="E39" s="44" t="s">
        <v>801</v>
      </c>
      <c r="F39" s="45">
        <v>27</v>
      </c>
      <c r="G39" s="45">
        <v>34</v>
      </c>
      <c r="I39" s="44" t="s">
        <v>739</v>
      </c>
      <c r="J39" s="45">
        <v>24</v>
      </c>
      <c r="K39" s="45">
        <v>24</v>
      </c>
    </row>
    <row r="40" spans="1:11" ht="12.75">
      <c r="A40" s="183" t="s">
        <v>192</v>
      </c>
      <c r="B40" s="184">
        <v>6</v>
      </c>
      <c r="C40" s="184">
        <v>46</v>
      </c>
      <c r="E40" s="44" t="s">
        <v>802</v>
      </c>
      <c r="F40" s="45">
        <v>3</v>
      </c>
      <c r="G40" s="45">
        <v>33</v>
      </c>
      <c r="I40" s="44" t="s">
        <v>710</v>
      </c>
      <c r="J40" s="45">
        <v>4</v>
      </c>
      <c r="K40" s="45">
        <v>24</v>
      </c>
    </row>
    <row r="41" spans="1:11" ht="12.75">
      <c r="A41" s="183" t="s">
        <v>752</v>
      </c>
      <c r="B41" s="184">
        <v>43</v>
      </c>
      <c r="C41" s="184">
        <v>43</v>
      </c>
      <c r="E41" s="44" t="s">
        <v>803</v>
      </c>
      <c r="F41" s="45">
        <v>1</v>
      </c>
      <c r="G41" s="45">
        <v>31</v>
      </c>
      <c r="I41" s="44" t="s">
        <v>763</v>
      </c>
      <c r="J41" s="45">
        <v>20</v>
      </c>
      <c r="K41" s="45">
        <v>20</v>
      </c>
    </row>
    <row r="42" spans="1:11" ht="12.75">
      <c r="A42" s="183" t="s">
        <v>750</v>
      </c>
      <c r="B42" s="184">
        <v>1</v>
      </c>
      <c r="C42" s="184">
        <v>42</v>
      </c>
      <c r="E42" s="44" t="s">
        <v>686</v>
      </c>
      <c r="F42" s="45">
        <v>29</v>
      </c>
      <c r="G42" s="45">
        <v>29</v>
      </c>
      <c r="I42" s="44" t="s">
        <v>732</v>
      </c>
      <c r="J42" s="45">
        <v>20</v>
      </c>
      <c r="K42" s="45">
        <v>20</v>
      </c>
    </row>
    <row r="43" spans="1:11" ht="12.75">
      <c r="A43" s="183" t="s">
        <v>635</v>
      </c>
      <c r="B43" s="184">
        <v>40</v>
      </c>
      <c r="C43" s="184">
        <v>40</v>
      </c>
      <c r="E43" s="44" t="s">
        <v>204</v>
      </c>
      <c r="F43" s="45">
        <v>6</v>
      </c>
      <c r="G43" s="45">
        <v>29</v>
      </c>
      <c r="I43" s="44" t="s">
        <v>672</v>
      </c>
      <c r="J43" s="45">
        <v>19</v>
      </c>
      <c r="K43" s="45">
        <v>19</v>
      </c>
    </row>
    <row r="44" spans="1:11" ht="12.75">
      <c r="A44" s="183" t="s">
        <v>931</v>
      </c>
      <c r="B44" s="184">
        <v>39</v>
      </c>
      <c r="C44" s="184">
        <v>39</v>
      </c>
      <c r="E44" s="44" t="s">
        <v>804</v>
      </c>
      <c r="F44" s="45">
        <v>3</v>
      </c>
      <c r="G44" s="45">
        <v>29</v>
      </c>
      <c r="I44" s="44" t="s">
        <v>655</v>
      </c>
      <c r="J44" s="45">
        <v>19</v>
      </c>
      <c r="K44" s="45">
        <v>19</v>
      </c>
    </row>
    <row r="45" spans="1:11" ht="12.75">
      <c r="A45" s="183" t="s">
        <v>593</v>
      </c>
      <c r="B45" s="184">
        <v>38</v>
      </c>
      <c r="C45" s="184">
        <v>38</v>
      </c>
      <c r="E45" s="44" t="s">
        <v>805</v>
      </c>
      <c r="F45" s="45">
        <v>1</v>
      </c>
      <c r="G45" s="45">
        <v>28</v>
      </c>
      <c r="I45" s="44" t="s">
        <v>642</v>
      </c>
      <c r="J45" s="45">
        <v>19</v>
      </c>
      <c r="K45" s="45">
        <v>19</v>
      </c>
    </row>
    <row r="46" spans="1:11" ht="12.75">
      <c r="A46" s="183" t="s">
        <v>735</v>
      </c>
      <c r="B46" s="184">
        <v>38</v>
      </c>
      <c r="C46" s="184">
        <v>38</v>
      </c>
      <c r="E46" s="44" t="s">
        <v>735</v>
      </c>
      <c r="F46" s="45">
        <v>13</v>
      </c>
      <c r="G46" s="45">
        <v>28</v>
      </c>
      <c r="I46" s="44" t="s">
        <v>768</v>
      </c>
      <c r="J46" s="45">
        <v>19</v>
      </c>
      <c r="K46" s="45">
        <v>19</v>
      </c>
    </row>
    <row r="47" spans="1:11" ht="12.75">
      <c r="A47" s="183" t="s">
        <v>686</v>
      </c>
      <c r="B47" s="184">
        <v>38</v>
      </c>
      <c r="C47" s="184">
        <v>38</v>
      </c>
      <c r="E47" s="44" t="s">
        <v>192</v>
      </c>
      <c r="F47" s="45">
        <v>6</v>
      </c>
      <c r="G47" s="45">
        <v>27</v>
      </c>
      <c r="I47" s="44" t="s">
        <v>752</v>
      </c>
      <c r="J47" s="45">
        <v>19</v>
      </c>
      <c r="K47" s="45">
        <v>19</v>
      </c>
    </row>
    <row r="48" spans="1:11" ht="12.75">
      <c r="A48" s="183" t="s">
        <v>640</v>
      </c>
      <c r="B48" s="184">
        <v>37</v>
      </c>
      <c r="C48" s="184">
        <v>37</v>
      </c>
      <c r="E48" s="44" t="s">
        <v>741</v>
      </c>
      <c r="F48" s="45">
        <v>1</v>
      </c>
      <c r="G48" s="45">
        <v>27</v>
      </c>
      <c r="I48" s="44" t="s">
        <v>631</v>
      </c>
      <c r="J48" s="45">
        <v>19</v>
      </c>
      <c r="K48" s="45">
        <v>19</v>
      </c>
    </row>
    <row r="49" spans="1:11" ht="12.75">
      <c r="A49" s="183" t="s">
        <v>825</v>
      </c>
      <c r="B49" s="184">
        <v>36</v>
      </c>
      <c r="C49" s="184">
        <v>36</v>
      </c>
      <c r="E49" s="44" t="s">
        <v>806</v>
      </c>
      <c r="F49" s="45">
        <v>3</v>
      </c>
      <c r="G49" s="45">
        <v>25</v>
      </c>
      <c r="I49" s="44" t="s">
        <v>607</v>
      </c>
      <c r="J49" s="45">
        <v>18</v>
      </c>
      <c r="K49" s="45">
        <v>18</v>
      </c>
    </row>
    <row r="50" spans="1:11" ht="12.75">
      <c r="A50" s="183" t="s">
        <v>756</v>
      </c>
      <c r="B50" s="184">
        <v>34</v>
      </c>
      <c r="C50" s="184">
        <v>34</v>
      </c>
      <c r="E50" s="44" t="s">
        <v>593</v>
      </c>
      <c r="F50" s="45">
        <v>24</v>
      </c>
      <c r="G50" s="45">
        <v>24</v>
      </c>
      <c r="I50" s="44" t="s">
        <v>753</v>
      </c>
      <c r="J50" s="45">
        <v>17</v>
      </c>
      <c r="K50" s="45">
        <v>17</v>
      </c>
    </row>
    <row r="51" spans="1:11" ht="12.75">
      <c r="A51" s="183" t="s">
        <v>932</v>
      </c>
      <c r="B51" s="184">
        <v>1</v>
      </c>
      <c r="C51" s="184">
        <v>32</v>
      </c>
      <c r="E51" s="44" t="s">
        <v>641</v>
      </c>
      <c r="F51" s="45">
        <v>13</v>
      </c>
      <c r="G51" s="45">
        <v>24</v>
      </c>
      <c r="I51" s="44" t="s">
        <v>560</v>
      </c>
      <c r="J51" s="45">
        <v>17</v>
      </c>
      <c r="K51" s="45">
        <v>17</v>
      </c>
    </row>
    <row r="52" spans="1:11" ht="12.75">
      <c r="A52" s="183" t="s">
        <v>933</v>
      </c>
      <c r="B52" s="184">
        <v>2</v>
      </c>
      <c r="C52" s="184">
        <v>32</v>
      </c>
      <c r="E52" s="44" t="s">
        <v>807</v>
      </c>
      <c r="F52" s="45">
        <v>23</v>
      </c>
      <c r="G52" s="45">
        <v>23</v>
      </c>
      <c r="I52" s="44" t="s">
        <v>156</v>
      </c>
      <c r="J52" s="45">
        <v>10</v>
      </c>
      <c r="K52" s="45">
        <v>16</v>
      </c>
    </row>
    <row r="53" spans="1:11" ht="12.75">
      <c r="A53" s="183" t="s">
        <v>753</v>
      </c>
      <c r="B53" s="184">
        <v>6</v>
      </c>
      <c r="C53" s="184">
        <v>25</v>
      </c>
      <c r="E53" s="44" t="s">
        <v>750</v>
      </c>
      <c r="F53" s="45">
        <v>1</v>
      </c>
      <c r="G53" s="45">
        <v>21</v>
      </c>
      <c r="I53" s="44" t="s">
        <v>743</v>
      </c>
      <c r="J53" s="45">
        <v>16</v>
      </c>
      <c r="K53" s="45">
        <v>16</v>
      </c>
    </row>
    <row r="54" spans="1:11" ht="12.75">
      <c r="A54" s="183" t="s">
        <v>934</v>
      </c>
      <c r="B54" s="184">
        <v>1</v>
      </c>
      <c r="C54" s="184">
        <v>24</v>
      </c>
      <c r="E54" s="44" t="s">
        <v>808</v>
      </c>
      <c r="F54" s="45">
        <v>20</v>
      </c>
      <c r="G54" s="45">
        <v>20</v>
      </c>
      <c r="I54" s="44" t="s">
        <v>724</v>
      </c>
      <c r="J54" s="45">
        <v>1</v>
      </c>
      <c r="K54" s="45">
        <v>16</v>
      </c>
    </row>
    <row r="55" spans="1:11" ht="12.75">
      <c r="A55" s="183" t="s">
        <v>710</v>
      </c>
      <c r="B55" s="184">
        <v>1</v>
      </c>
      <c r="C55" s="184">
        <v>24</v>
      </c>
      <c r="E55" s="44" t="s">
        <v>809</v>
      </c>
      <c r="F55" s="45">
        <v>2</v>
      </c>
      <c r="G55" s="45">
        <v>20</v>
      </c>
      <c r="I55" s="44" t="s">
        <v>654</v>
      </c>
      <c r="J55" s="45">
        <v>2</v>
      </c>
      <c r="K55" s="45">
        <v>15</v>
      </c>
    </row>
    <row r="56" spans="1:11" ht="12.75">
      <c r="A56" s="183" t="s">
        <v>581</v>
      </c>
      <c r="B56" s="184">
        <v>2</v>
      </c>
      <c r="C56" s="184">
        <v>22</v>
      </c>
      <c r="E56" s="44" t="s">
        <v>753</v>
      </c>
      <c r="F56" s="45">
        <v>7</v>
      </c>
      <c r="G56" s="45">
        <v>19</v>
      </c>
      <c r="I56" s="44" t="s">
        <v>599</v>
      </c>
      <c r="J56" s="45">
        <v>15</v>
      </c>
      <c r="K56" s="45">
        <v>15</v>
      </c>
    </row>
    <row r="57" spans="1:11" ht="12.75">
      <c r="A57" s="183" t="s">
        <v>590</v>
      </c>
      <c r="B57" s="184">
        <v>21</v>
      </c>
      <c r="C57" s="184">
        <v>21</v>
      </c>
      <c r="E57" s="44" t="s">
        <v>631</v>
      </c>
      <c r="F57" s="45">
        <v>18</v>
      </c>
      <c r="G57" s="45">
        <v>18</v>
      </c>
      <c r="I57" s="44" t="s">
        <v>679</v>
      </c>
      <c r="J57" s="45">
        <v>2</v>
      </c>
      <c r="K57" s="45">
        <v>15</v>
      </c>
    </row>
    <row r="58" spans="1:11" ht="12.75">
      <c r="A58" s="183" t="s">
        <v>779</v>
      </c>
      <c r="B58" s="184">
        <v>1</v>
      </c>
      <c r="C58" s="184">
        <v>20</v>
      </c>
      <c r="E58" s="44" t="s">
        <v>589</v>
      </c>
      <c r="F58" s="45">
        <v>18</v>
      </c>
      <c r="G58" s="45">
        <v>18</v>
      </c>
      <c r="I58" s="44" t="s">
        <v>741</v>
      </c>
      <c r="J58" s="45">
        <v>1</v>
      </c>
      <c r="K58" s="45">
        <v>14</v>
      </c>
    </row>
    <row r="59" spans="1:11" ht="12.75">
      <c r="A59" s="183" t="s">
        <v>935</v>
      </c>
      <c r="B59" s="184">
        <v>20</v>
      </c>
      <c r="C59" s="184">
        <v>20</v>
      </c>
      <c r="E59" s="44" t="s">
        <v>560</v>
      </c>
      <c r="F59" s="45">
        <v>17</v>
      </c>
      <c r="G59" s="45">
        <v>17</v>
      </c>
      <c r="I59" s="44" t="s">
        <v>686</v>
      </c>
      <c r="J59" s="45">
        <v>13</v>
      </c>
      <c r="K59" s="45">
        <v>13</v>
      </c>
    </row>
    <row r="60" spans="1:11" ht="12.75">
      <c r="A60" s="183" t="s">
        <v>936</v>
      </c>
      <c r="B60" s="184">
        <v>1</v>
      </c>
      <c r="C60" s="184">
        <v>20</v>
      </c>
      <c r="E60" s="44" t="s">
        <v>642</v>
      </c>
      <c r="F60" s="45">
        <v>17</v>
      </c>
      <c r="G60" s="45">
        <v>17</v>
      </c>
      <c r="I60" s="44" t="s">
        <v>700</v>
      </c>
      <c r="J60" s="45">
        <v>1</v>
      </c>
      <c r="K60" s="45">
        <v>12</v>
      </c>
    </row>
    <row r="61" spans="1:11" ht="12.75">
      <c r="A61" s="183" t="s">
        <v>875</v>
      </c>
      <c r="B61" s="184">
        <v>1</v>
      </c>
      <c r="C61" s="184">
        <v>19</v>
      </c>
      <c r="E61" s="44" t="s">
        <v>700</v>
      </c>
      <c r="F61" s="45">
        <v>1</v>
      </c>
      <c r="G61" s="45">
        <v>16</v>
      </c>
      <c r="I61" s="44" t="s">
        <v>161</v>
      </c>
      <c r="J61" s="45">
        <v>2</v>
      </c>
      <c r="K61" s="45">
        <v>12</v>
      </c>
    </row>
    <row r="62" spans="1:11" ht="12.75">
      <c r="A62" s="183" t="s">
        <v>717</v>
      </c>
      <c r="B62" s="184">
        <v>18</v>
      </c>
      <c r="C62" s="184">
        <v>18</v>
      </c>
      <c r="E62" s="44" t="s">
        <v>756</v>
      </c>
      <c r="F62" s="45">
        <v>16</v>
      </c>
      <c r="G62" s="45">
        <v>16</v>
      </c>
      <c r="I62" s="44" t="s">
        <v>583</v>
      </c>
      <c r="J62" s="45">
        <v>12</v>
      </c>
      <c r="K62" s="45">
        <v>12</v>
      </c>
    </row>
    <row r="63" spans="1:11" ht="12.75">
      <c r="A63" s="183" t="s">
        <v>937</v>
      </c>
      <c r="B63" s="184">
        <v>17</v>
      </c>
      <c r="C63" s="184">
        <v>17</v>
      </c>
      <c r="E63" s="44" t="s">
        <v>717</v>
      </c>
      <c r="F63" s="45">
        <v>15</v>
      </c>
      <c r="G63" s="45">
        <v>15</v>
      </c>
      <c r="I63" s="44" t="s">
        <v>646</v>
      </c>
      <c r="J63" s="45">
        <v>11</v>
      </c>
      <c r="K63" s="45">
        <v>11</v>
      </c>
    </row>
    <row r="64" spans="1:11" ht="12.75">
      <c r="A64" s="183" t="s">
        <v>938</v>
      </c>
      <c r="B64" s="184">
        <v>16</v>
      </c>
      <c r="C64" s="184">
        <v>16</v>
      </c>
      <c r="E64" s="44" t="s">
        <v>726</v>
      </c>
      <c r="F64" s="45">
        <v>13</v>
      </c>
      <c r="G64" s="45">
        <v>13</v>
      </c>
      <c r="I64" s="44" t="s">
        <v>627</v>
      </c>
      <c r="J64" s="45">
        <v>11</v>
      </c>
      <c r="K64" s="45">
        <v>11</v>
      </c>
    </row>
    <row r="65" spans="1:11" ht="12.75">
      <c r="A65" s="183" t="s">
        <v>670</v>
      </c>
      <c r="B65" s="184">
        <v>15</v>
      </c>
      <c r="C65" s="184">
        <v>15</v>
      </c>
      <c r="E65" s="44" t="s">
        <v>810</v>
      </c>
      <c r="F65" s="45">
        <v>13</v>
      </c>
      <c r="G65" s="45">
        <v>13</v>
      </c>
      <c r="I65" s="44" t="s">
        <v>688</v>
      </c>
      <c r="J65" s="45">
        <v>11</v>
      </c>
      <c r="K65" s="45">
        <v>11</v>
      </c>
    </row>
    <row r="66" spans="1:11" ht="12.75">
      <c r="A66" s="183" t="s">
        <v>939</v>
      </c>
      <c r="B66" s="184">
        <v>1</v>
      </c>
      <c r="C66" s="184">
        <v>14</v>
      </c>
      <c r="E66" s="44" t="s">
        <v>640</v>
      </c>
      <c r="F66" s="45">
        <v>13</v>
      </c>
      <c r="G66" s="45">
        <v>13</v>
      </c>
      <c r="I66" s="44" t="s">
        <v>611</v>
      </c>
      <c r="J66" s="45">
        <v>11</v>
      </c>
      <c r="K66" s="45">
        <v>11</v>
      </c>
    </row>
    <row r="67" spans="1:11" ht="12.75">
      <c r="A67" s="183" t="s">
        <v>940</v>
      </c>
      <c r="B67" s="184">
        <v>1</v>
      </c>
      <c r="C67" s="184">
        <v>14</v>
      </c>
      <c r="E67" s="44" t="s">
        <v>581</v>
      </c>
      <c r="F67" s="45">
        <v>1</v>
      </c>
      <c r="G67" s="45">
        <v>13</v>
      </c>
      <c r="I67" s="44" t="s">
        <v>635</v>
      </c>
      <c r="J67" s="45">
        <v>10</v>
      </c>
      <c r="K67" s="45">
        <v>10</v>
      </c>
    </row>
    <row r="68" spans="1:11" ht="12.75">
      <c r="A68" s="183" t="s">
        <v>841</v>
      </c>
      <c r="B68" s="184">
        <v>14</v>
      </c>
      <c r="C68" s="184">
        <v>14</v>
      </c>
      <c r="E68" s="44" t="s">
        <v>621</v>
      </c>
      <c r="F68" s="45">
        <v>3</v>
      </c>
      <c r="G68" s="45">
        <v>12</v>
      </c>
      <c r="I68" s="44" t="s">
        <v>605</v>
      </c>
      <c r="J68" s="45">
        <v>10</v>
      </c>
      <c r="K68" s="45">
        <v>10</v>
      </c>
    </row>
    <row r="69" spans="1:11" ht="12.75">
      <c r="A69" s="183" t="s">
        <v>783</v>
      </c>
      <c r="B69" s="184">
        <v>14</v>
      </c>
      <c r="C69" s="184">
        <v>14</v>
      </c>
      <c r="E69" s="44" t="s">
        <v>731</v>
      </c>
      <c r="F69" s="45">
        <v>12</v>
      </c>
      <c r="G69" s="45">
        <v>12</v>
      </c>
      <c r="I69" s="44" t="s">
        <v>641</v>
      </c>
      <c r="J69" s="45">
        <v>10</v>
      </c>
      <c r="K69" s="45">
        <v>10</v>
      </c>
    </row>
    <row r="70" spans="1:11" ht="12.75">
      <c r="A70" s="183" t="s">
        <v>941</v>
      </c>
      <c r="B70" s="184">
        <v>1</v>
      </c>
      <c r="C70" s="184">
        <v>13</v>
      </c>
      <c r="E70" s="44" t="s">
        <v>811</v>
      </c>
      <c r="F70" s="45">
        <v>12</v>
      </c>
      <c r="G70" s="45">
        <v>12</v>
      </c>
      <c r="I70" s="44" t="s">
        <v>726</v>
      </c>
      <c r="J70" s="45">
        <v>9</v>
      </c>
      <c r="K70" s="45">
        <v>9</v>
      </c>
    </row>
    <row r="71" spans="1:11" ht="12.75">
      <c r="A71" s="183" t="s">
        <v>627</v>
      </c>
      <c r="B71" s="184">
        <v>13</v>
      </c>
      <c r="C71" s="184">
        <v>13</v>
      </c>
      <c r="E71" s="44" t="s">
        <v>709</v>
      </c>
      <c r="F71" s="45">
        <v>7</v>
      </c>
      <c r="G71" s="45">
        <v>12</v>
      </c>
      <c r="I71" s="44" t="s">
        <v>600</v>
      </c>
      <c r="J71" s="45">
        <v>1</v>
      </c>
      <c r="K71" s="45">
        <v>9</v>
      </c>
    </row>
    <row r="72" spans="1:11" ht="12.75">
      <c r="A72" s="183" t="s">
        <v>751</v>
      </c>
      <c r="B72" s="184">
        <v>2</v>
      </c>
      <c r="C72" s="184">
        <v>13</v>
      </c>
      <c r="E72" s="44" t="s">
        <v>655</v>
      </c>
      <c r="F72" s="45">
        <v>12</v>
      </c>
      <c r="G72" s="45">
        <v>12</v>
      </c>
      <c r="I72" s="44" t="s">
        <v>784</v>
      </c>
      <c r="J72" s="45">
        <v>9</v>
      </c>
      <c r="K72" s="45">
        <v>9</v>
      </c>
    </row>
    <row r="73" spans="1:11" ht="12.75">
      <c r="A73" s="183" t="s">
        <v>942</v>
      </c>
      <c r="B73" s="184">
        <v>1</v>
      </c>
      <c r="C73" s="184">
        <v>13</v>
      </c>
      <c r="E73" s="44" t="s">
        <v>752</v>
      </c>
      <c r="F73" s="45">
        <v>11</v>
      </c>
      <c r="G73" s="45">
        <v>11</v>
      </c>
      <c r="I73" s="44" t="s">
        <v>765</v>
      </c>
      <c r="J73" s="45">
        <v>1</v>
      </c>
      <c r="K73" s="45">
        <v>8</v>
      </c>
    </row>
    <row r="74" spans="1:11" ht="12.75">
      <c r="A74" s="183" t="s">
        <v>602</v>
      </c>
      <c r="B74" s="184">
        <v>2</v>
      </c>
      <c r="C74" s="184">
        <v>13</v>
      </c>
      <c r="E74" s="44" t="s">
        <v>812</v>
      </c>
      <c r="F74" s="45">
        <v>1</v>
      </c>
      <c r="G74" s="45">
        <v>10</v>
      </c>
      <c r="I74" s="44" t="s">
        <v>593</v>
      </c>
      <c r="J74" s="45">
        <v>8</v>
      </c>
      <c r="K74" s="45">
        <v>8</v>
      </c>
    </row>
    <row r="75" spans="1:11" ht="12.75">
      <c r="A75" s="183" t="s">
        <v>810</v>
      </c>
      <c r="B75" s="184">
        <v>13</v>
      </c>
      <c r="C75" s="184">
        <v>13</v>
      </c>
      <c r="E75" s="44" t="s">
        <v>813</v>
      </c>
      <c r="F75" s="45">
        <v>1</v>
      </c>
      <c r="G75" s="45">
        <v>10</v>
      </c>
      <c r="I75" s="44" t="s">
        <v>647</v>
      </c>
      <c r="J75" s="45">
        <v>7</v>
      </c>
      <c r="K75" s="45">
        <v>7</v>
      </c>
    </row>
    <row r="76" spans="1:11" ht="12.75">
      <c r="A76" s="183" t="s">
        <v>667</v>
      </c>
      <c r="B76" s="184">
        <v>11</v>
      </c>
      <c r="C76" s="184">
        <v>12</v>
      </c>
      <c r="E76" s="44" t="s">
        <v>814</v>
      </c>
      <c r="F76" s="45">
        <v>9</v>
      </c>
      <c r="G76" s="45">
        <v>9</v>
      </c>
      <c r="I76" s="44" t="s">
        <v>645</v>
      </c>
      <c r="J76" s="45">
        <v>7</v>
      </c>
      <c r="K76" s="45">
        <v>7</v>
      </c>
    </row>
    <row r="77" spans="1:11" ht="12.75">
      <c r="A77" s="183" t="s">
        <v>943</v>
      </c>
      <c r="B77" s="184">
        <v>2</v>
      </c>
      <c r="C77" s="184">
        <v>11</v>
      </c>
      <c r="E77" s="44" t="s">
        <v>815</v>
      </c>
      <c r="F77" s="45">
        <v>1</v>
      </c>
      <c r="G77" s="45">
        <v>9</v>
      </c>
      <c r="I77" s="44" t="s">
        <v>670</v>
      </c>
      <c r="J77" s="45">
        <v>7</v>
      </c>
      <c r="K77" s="45">
        <v>7</v>
      </c>
    </row>
    <row r="78" spans="1:11" ht="12.75">
      <c r="A78" s="183" t="s">
        <v>944</v>
      </c>
      <c r="B78" s="184">
        <v>1</v>
      </c>
      <c r="C78" s="184">
        <v>11</v>
      </c>
      <c r="E78" s="44" t="s">
        <v>588</v>
      </c>
      <c r="F78" s="45">
        <v>9</v>
      </c>
      <c r="G78" s="45">
        <v>9</v>
      </c>
      <c r="I78" s="44" t="s">
        <v>590</v>
      </c>
      <c r="J78" s="45">
        <v>6</v>
      </c>
      <c r="K78" s="45">
        <v>6</v>
      </c>
    </row>
    <row r="79" spans="1:11" ht="12.75">
      <c r="A79" s="183" t="s">
        <v>945</v>
      </c>
      <c r="B79" s="184">
        <v>3</v>
      </c>
      <c r="C79" s="184">
        <v>11</v>
      </c>
      <c r="E79" s="44" t="s">
        <v>816</v>
      </c>
      <c r="F79" s="45">
        <v>8</v>
      </c>
      <c r="G79" s="45">
        <v>8</v>
      </c>
      <c r="I79" s="44" t="s">
        <v>734</v>
      </c>
      <c r="J79" s="45">
        <v>1</v>
      </c>
      <c r="K79" s="45">
        <v>6</v>
      </c>
    </row>
    <row r="80" spans="1:11" ht="12.75">
      <c r="A80" s="183" t="s">
        <v>738</v>
      </c>
      <c r="B80" s="184">
        <v>8</v>
      </c>
      <c r="C80" s="184">
        <v>10</v>
      </c>
      <c r="E80" s="44" t="s">
        <v>790</v>
      </c>
      <c r="F80" s="45">
        <v>1</v>
      </c>
      <c r="G80" s="45">
        <v>8</v>
      </c>
      <c r="I80" s="44" t="s">
        <v>717</v>
      </c>
      <c r="J80" s="45">
        <v>6</v>
      </c>
      <c r="K80" s="45">
        <v>6</v>
      </c>
    </row>
    <row r="81" spans="1:11" ht="12.75">
      <c r="A81" s="183" t="s">
        <v>946</v>
      </c>
      <c r="B81" s="184">
        <v>1</v>
      </c>
      <c r="C81" s="184">
        <v>10</v>
      </c>
      <c r="E81" s="44" t="s">
        <v>817</v>
      </c>
      <c r="F81" s="45">
        <v>1</v>
      </c>
      <c r="G81" s="45">
        <v>8</v>
      </c>
      <c r="I81" s="44" t="s">
        <v>572</v>
      </c>
      <c r="J81" s="45">
        <v>6</v>
      </c>
      <c r="K81" s="45">
        <v>6</v>
      </c>
    </row>
    <row r="82" spans="1:11" ht="12.75">
      <c r="A82" s="183" t="s">
        <v>947</v>
      </c>
      <c r="B82" s="184">
        <v>10</v>
      </c>
      <c r="C82" s="184">
        <v>10</v>
      </c>
      <c r="E82" s="44" t="s">
        <v>818</v>
      </c>
      <c r="F82" s="45">
        <v>8</v>
      </c>
      <c r="G82" s="45">
        <v>8</v>
      </c>
      <c r="I82" s="44" t="s">
        <v>674</v>
      </c>
      <c r="J82" s="45">
        <v>1</v>
      </c>
      <c r="K82" s="45">
        <v>6</v>
      </c>
    </row>
    <row r="83" spans="1:11" ht="12.75">
      <c r="A83" s="183" t="s">
        <v>811</v>
      </c>
      <c r="B83" s="184">
        <v>10</v>
      </c>
      <c r="C83" s="184">
        <v>10</v>
      </c>
      <c r="E83" s="44" t="s">
        <v>819</v>
      </c>
      <c r="F83" s="45">
        <v>8</v>
      </c>
      <c r="G83" s="45">
        <v>8</v>
      </c>
      <c r="I83" s="44" t="s">
        <v>703</v>
      </c>
      <c r="J83" s="45">
        <v>6</v>
      </c>
      <c r="K83" s="45">
        <v>6</v>
      </c>
    </row>
    <row r="84" spans="1:11" ht="12.75">
      <c r="A84" s="183" t="s">
        <v>948</v>
      </c>
      <c r="B84" s="184">
        <v>2</v>
      </c>
      <c r="C84" s="184">
        <v>10</v>
      </c>
      <c r="E84" s="44" t="s">
        <v>630</v>
      </c>
      <c r="F84" s="45">
        <v>7</v>
      </c>
      <c r="G84" s="45">
        <v>7</v>
      </c>
      <c r="I84" s="44" t="s">
        <v>573</v>
      </c>
      <c r="J84" s="45">
        <v>2</v>
      </c>
      <c r="K84" s="45">
        <v>5</v>
      </c>
    </row>
    <row r="85" spans="1:11" ht="12.75">
      <c r="A85" s="183" t="s">
        <v>641</v>
      </c>
      <c r="B85" s="184">
        <v>10</v>
      </c>
      <c r="C85" s="184">
        <v>10</v>
      </c>
      <c r="E85" s="44" t="s">
        <v>820</v>
      </c>
      <c r="F85" s="45">
        <v>4</v>
      </c>
      <c r="G85" s="45">
        <v>6</v>
      </c>
      <c r="I85" s="44" t="s">
        <v>608</v>
      </c>
      <c r="J85" s="45">
        <v>5</v>
      </c>
      <c r="K85" s="45">
        <v>5</v>
      </c>
    </row>
    <row r="86" spans="1:11" ht="12.75">
      <c r="A86" s="183" t="s">
        <v>949</v>
      </c>
      <c r="B86" s="184">
        <v>10</v>
      </c>
      <c r="C86" s="184">
        <v>10</v>
      </c>
      <c r="E86" s="44" t="s">
        <v>821</v>
      </c>
      <c r="F86" s="45">
        <v>6</v>
      </c>
      <c r="G86" s="45">
        <v>6</v>
      </c>
      <c r="I86" s="44" t="s">
        <v>612</v>
      </c>
      <c r="J86" s="45">
        <v>5</v>
      </c>
      <c r="K86" s="45">
        <v>5</v>
      </c>
    </row>
    <row r="87" spans="1:11" ht="12.75">
      <c r="A87" s="183" t="s">
        <v>642</v>
      </c>
      <c r="B87" s="184">
        <v>10</v>
      </c>
      <c r="C87" s="184">
        <v>10</v>
      </c>
      <c r="E87" s="44" t="s">
        <v>605</v>
      </c>
      <c r="F87" s="45">
        <v>6</v>
      </c>
      <c r="G87" s="45">
        <v>6</v>
      </c>
      <c r="I87" s="44" t="s">
        <v>640</v>
      </c>
      <c r="J87" s="45">
        <v>4</v>
      </c>
      <c r="K87" s="45">
        <v>4</v>
      </c>
    </row>
    <row r="88" spans="1:11" ht="12.75">
      <c r="A88" s="183" t="s">
        <v>612</v>
      </c>
      <c r="B88" s="184">
        <v>10</v>
      </c>
      <c r="C88" s="184">
        <v>10</v>
      </c>
      <c r="E88" s="44" t="s">
        <v>603</v>
      </c>
      <c r="F88" s="45">
        <v>6</v>
      </c>
      <c r="G88" s="45">
        <v>6</v>
      </c>
      <c r="I88" s="44" t="s">
        <v>577</v>
      </c>
      <c r="J88" s="45">
        <v>4</v>
      </c>
      <c r="K88" s="45">
        <v>4</v>
      </c>
    </row>
    <row r="89" spans="1:11" ht="12.75">
      <c r="A89" s="183" t="s">
        <v>560</v>
      </c>
      <c r="B89" s="184">
        <v>10</v>
      </c>
      <c r="C89" s="184">
        <v>10</v>
      </c>
      <c r="E89" s="44" t="s">
        <v>822</v>
      </c>
      <c r="F89" s="45">
        <v>6</v>
      </c>
      <c r="G89" s="45">
        <v>6</v>
      </c>
      <c r="I89" s="44" t="s">
        <v>738</v>
      </c>
      <c r="J89" s="45">
        <v>4</v>
      </c>
      <c r="K89" s="45">
        <v>4</v>
      </c>
    </row>
    <row r="90" spans="1:11" ht="12.75">
      <c r="A90" s="183" t="s">
        <v>950</v>
      </c>
      <c r="B90" s="184">
        <v>1</v>
      </c>
      <c r="C90" s="184">
        <v>9</v>
      </c>
      <c r="E90" s="44" t="s">
        <v>670</v>
      </c>
      <c r="F90" s="45">
        <v>6</v>
      </c>
      <c r="G90" s="45">
        <v>6</v>
      </c>
      <c r="I90" s="44" t="s">
        <v>748</v>
      </c>
      <c r="J90" s="45">
        <v>1</v>
      </c>
      <c r="K90" s="45">
        <v>4</v>
      </c>
    </row>
    <row r="91" spans="1:11" ht="12.75">
      <c r="A91" s="183" t="s">
        <v>951</v>
      </c>
      <c r="B91" s="184">
        <v>9</v>
      </c>
      <c r="C91" s="184">
        <v>9</v>
      </c>
      <c r="E91" s="44" t="s">
        <v>823</v>
      </c>
      <c r="F91" s="45">
        <v>1</v>
      </c>
      <c r="G91" s="45">
        <v>5</v>
      </c>
      <c r="I91" s="44" t="s">
        <v>650</v>
      </c>
      <c r="J91" s="45">
        <v>4</v>
      </c>
      <c r="K91" s="45">
        <v>4</v>
      </c>
    </row>
    <row r="92" spans="1:11" ht="12.75">
      <c r="A92" s="183" t="s">
        <v>790</v>
      </c>
      <c r="B92" s="184">
        <v>9</v>
      </c>
      <c r="C92" s="184">
        <v>9</v>
      </c>
      <c r="E92" s="44" t="s">
        <v>650</v>
      </c>
      <c r="F92" s="45">
        <v>5</v>
      </c>
      <c r="G92" s="45">
        <v>5</v>
      </c>
      <c r="I92" s="44" t="s">
        <v>638</v>
      </c>
      <c r="J92" s="45">
        <v>4</v>
      </c>
      <c r="K92" s="45">
        <v>4</v>
      </c>
    </row>
    <row r="93" spans="1:11" ht="12.75">
      <c r="A93" s="183" t="s">
        <v>952</v>
      </c>
      <c r="B93" s="184">
        <v>1</v>
      </c>
      <c r="C93" s="184">
        <v>8</v>
      </c>
      <c r="E93" s="44" t="s">
        <v>824</v>
      </c>
      <c r="F93" s="45">
        <v>5</v>
      </c>
      <c r="G93" s="45">
        <v>5</v>
      </c>
      <c r="I93" s="44" t="s">
        <v>630</v>
      </c>
      <c r="J93" s="45">
        <v>4</v>
      </c>
      <c r="K93" s="45">
        <v>4</v>
      </c>
    </row>
    <row r="94" spans="1:11" ht="12.75">
      <c r="A94" s="183" t="s">
        <v>953</v>
      </c>
      <c r="B94" s="184">
        <v>8</v>
      </c>
      <c r="C94" s="184">
        <v>8</v>
      </c>
      <c r="E94" s="44" t="s">
        <v>647</v>
      </c>
      <c r="F94" s="45">
        <v>5</v>
      </c>
      <c r="G94" s="45">
        <v>5</v>
      </c>
      <c r="I94" s="44" t="s">
        <v>728</v>
      </c>
      <c r="J94" s="45">
        <v>4</v>
      </c>
      <c r="K94" s="45">
        <v>4</v>
      </c>
    </row>
    <row r="95" spans="1:11" ht="12.75">
      <c r="A95" s="183" t="s">
        <v>954</v>
      </c>
      <c r="B95" s="184">
        <v>8</v>
      </c>
      <c r="C95" s="184">
        <v>8</v>
      </c>
      <c r="E95" s="44" t="s">
        <v>677</v>
      </c>
      <c r="F95" s="45">
        <v>5</v>
      </c>
      <c r="G95" s="45">
        <v>5</v>
      </c>
      <c r="I95" s="44" t="s">
        <v>676</v>
      </c>
      <c r="J95" s="45">
        <v>4</v>
      </c>
      <c r="K95" s="45">
        <v>4</v>
      </c>
    </row>
    <row r="96" spans="1:11" ht="12.75">
      <c r="A96" s="183" t="s">
        <v>855</v>
      </c>
      <c r="B96" s="184">
        <v>8</v>
      </c>
      <c r="C96" s="184">
        <v>8</v>
      </c>
      <c r="E96" s="44" t="s">
        <v>825</v>
      </c>
      <c r="F96" s="45">
        <v>5</v>
      </c>
      <c r="G96" s="45">
        <v>5</v>
      </c>
      <c r="I96" s="44" t="s">
        <v>737</v>
      </c>
      <c r="J96" s="45">
        <v>2</v>
      </c>
      <c r="K96" s="45">
        <v>4</v>
      </c>
    </row>
    <row r="97" spans="1:11" ht="12.75">
      <c r="A97" s="183" t="s">
        <v>726</v>
      </c>
      <c r="B97" s="184">
        <v>8</v>
      </c>
      <c r="C97" s="184">
        <v>8</v>
      </c>
      <c r="E97" s="44" t="s">
        <v>826</v>
      </c>
      <c r="F97" s="45">
        <v>1</v>
      </c>
      <c r="G97" s="45">
        <v>5</v>
      </c>
      <c r="I97" s="44" t="s">
        <v>632</v>
      </c>
      <c r="J97" s="45">
        <v>1</v>
      </c>
      <c r="K97" s="45">
        <v>4</v>
      </c>
    </row>
    <row r="98" spans="1:11" ht="12.75">
      <c r="A98" s="183" t="s">
        <v>837</v>
      </c>
      <c r="B98" s="184">
        <v>8</v>
      </c>
      <c r="C98" s="184">
        <v>8</v>
      </c>
      <c r="E98" s="44" t="s">
        <v>827</v>
      </c>
      <c r="F98" s="45">
        <v>5</v>
      </c>
      <c r="G98" s="45">
        <v>5</v>
      </c>
      <c r="I98" s="44" t="s">
        <v>740</v>
      </c>
      <c r="J98" s="45">
        <v>2</v>
      </c>
      <c r="K98" s="45">
        <v>4</v>
      </c>
    </row>
    <row r="99" spans="1:11" ht="12.75">
      <c r="A99" s="183" t="s">
        <v>647</v>
      </c>
      <c r="B99" s="184">
        <v>6</v>
      </c>
      <c r="C99" s="184">
        <v>7</v>
      </c>
      <c r="E99" s="44" t="s">
        <v>597</v>
      </c>
      <c r="F99" s="45">
        <v>1</v>
      </c>
      <c r="G99" s="45">
        <v>5</v>
      </c>
      <c r="I99" s="44" t="s">
        <v>693</v>
      </c>
      <c r="J99" s="45">
        <v>4</v>
      </c>
      <c r="K99" s="45">
        <v>4</v>
      </c>
    </row>
    <row r="100" spans="1:11" ht="12.75">
      <c r="A100" s="183" t="s">
        <v>742</v>
      </c>
      <c r="B100" s="184">
        <v>4</v>
      </c>
      <c r="C100" s="184">
        <v>7</v>
      </c>
      <c r="E100" s="44" t="s">
        <v>672</v>
      </c>
      <c r="F100" s="45">
        <v>5</v>
      </c>
      <c r="G100" s="45">
        <v>5</v>
      </c>
      <c r="I100" s="44" t="s">
        <v>609</v>
      </c>
      <c r="J100" s="45">
        <v>4</v>
      </c>
      <c r="K100" s="45">
        <v>4</v>
      </c>
    </row>
    <row r="101" spans="1:11" ht="12.75">
      <c r="A101" s="183" t="s">
        <v>955</v>
      </c>
      <c r="B101" s="184">
        <v>7</v>
      </c>
      <c r="C101" s="184">
        <v>7</v>
      </c>
      <c r="E101" s="44" t="s">
        <v>828</v>
      </c>
      <c r="F101" s="45">
        <v>4</v>
      </c>
      <c r="G101" s="45">
        <v>4</v>
      </c>
      <c r="I101" s="44" t="s">
        <v>702</v>
      </c>
      <c r="J101" s="45">
        <v>4</v>
      </c>
      <c r="K101" s="45">
        <v>4</v>
      </c>
    </row>
    <row r="102" spans="1:11" ht="12.75">
      <c r="A102" s="183" t="s">
        <v>688</v>
      </c>
      <c r="B102" s="184">
        <v>4</v>
      </c>
      <c r="C102" s="184">
        <v>7</v>
      </c>
      <c r="E102" s="44" t="s">
        <v>703</v>
      </c>
      <c r="F102" s="45">
        <v>4</v>
      </c>
      <c r="G102" s="45">
        <v>4</v>
      </c>
      <c r="I102" s="44" t="s">
        <v>750</v>
      </c>
      <c r="J102" s="45">
        <v>1</v>
      </c>
      <c r="K102" s="45">
        <v>4</v>
      </c>
    </row>
    <row r="103" spans="1:11" ht="12.75">
      <c r="A103" s="183" t="s">
        <v>644</v>
      </c>
      <c r="B103" s="184">
        <v>7</v>
      </c>
      <c r="C103" s="184">
        <v>7</v>
      </c>
      <c r="E103" s="44" t="s">
        <v>829</v>
      </c>
      <c r="F103" s="45">
        <v>1</v>
      </c>
      <c r="G103" s="45">
        <v>4</v>
      </c>
      <c r="I103" s="44" t="s">
        <v>769</v>
      </c>
      <c r="J103" s="45">
        <v>4</v>
      </c>
      <c r="K103" s="45">
        <v>4</v>
      </c>
    </row>
    <row r="104" spans="1:11" ht="12.75">
      <c r="A104" s="183" t="s">
        <v>956</v>
      </c>
      <c r="B104" s="184">
        <v>7</v>
      </c>
      <c r="C104" s="184">
        <v>7</v>
      </c>
      <c r="E104" s="44" t="s">
        <v>830</v>
      </c>
      <c r="F104" s="45">
        <v>1</v>
      </c>
      <c r="G104" s="45">
        <v>4</v>
      </c>
      <c r="I104" s="44" t="s">
        <v>764</v>
      </c>
      <c r="J104" s="45">
        <v>2</v>
      </c>
      <c r="K104" s="45">
        <v>4</v>
      </c>
    </row>
    <row r="105" spans="1:11" ht="12.75">
      <c r="A105" s="183" t="s">
        <v>843</v>
      </c>
      <c r="B105" s="184">
        <v>3</v>
      </c>
      <c r="C105" s="184">
        <v>6</v>
      </c>
      <c r="E105" s="44" t="s">
        <v>737</v>
      </c>
      <c r="F105" s="45">
        <v>2</v>
      </c>
      <c r="G105" s="45">
        <v>4</v>
      </c>
      <c r="I105" s="44" t="s">
        <v>777</v>
      </c>
      <c r="J105" s="45">
        <v>4</v>
      </c>
      <c r="K105" s="45">
        <v>4</v>
      </c>
    </row>
    <row r="106" spans="1:11" ht="12.75">
      <c r="A106" s="183" t="s">
        <v>859</v>
      </c>
      <c r="B106" s="184">
        <v>6</v>
      </c>
      <c r="C106" s="184">
        <v>6</v>
      </c>
      <c r="E106" s="44" t="s">
        <v>729</v>
      </c>
      <c r="F106" s="45">
        <v>4</v>
      </c>
      <c r="G106" s="45">
        <v>4</v>
      </c>
      <c r="I106" s="44" t="s">
        <v>203</v>
      </c>
      <c r="J106" s="45">
        <v>4</v>
      </c>
      <c r="K106" s="45">
        <v>4</v>
      </c>
    </row>
    <row r="107" spans="1:11" ht="12.75">
      <c r="A107" s="183" t="s">
        <v>957</v>
      </c>
      <c r="B107" s="184">
        <v>6</v>
      </c>
      <c r="C107" s="184">
        <v>6</v>
      </c>
      <c r="E107" s="44" t="s">
        <v>680</v>
      </c>
      <c r="F107" s="45">
        <v>3</v>
      </c>
      <c r="G107" s="45">
        <v>3</v>
      </c>
      <c r="I107" s="44" t="s">
        <v>581</v>
      </c>
      <c r="J107" s="45">
        <v>3</v>
      </c>
      <c r="K107" s="45">
        <v>3</v>
      </c>
    </row>
    <row r="108" spans="1:11" ht="12.75">
      <c r="A108" s="183" t="s">
        <v>958</v>
      </c>
      <c r="B108" s="184">
        <v>6</v>
      </c>
      <c r="C108" s="184">
        <v>6</v>
      </c>
      <c r="E108" s="44" t="s">
        <v>831</v>
      </c>
      <c r="F108" s="45">
        <v>3</v>
      </c>
      <c r="G108" s="45">
        <v>3</v>
      </c>
      <c r="I108" s="44" t="s">
        <v>582</v>
      </c>
      <c r="J108" s="45">
        <v>3</v>
      </c>
      <c r="K108" s="45">
        <v>3</v>
      </c>
    </row>
    <row r="109" spans="1:11" ht="12.75">
      <c r="A109" s="183" t="s">
        <v>959</v>
      </c>
      <c r="B109" s="184">
        <v>5</v>
      </c>
      <c r="C109" s="184">
        <v>6</v>
      </c>
      <c r="E109" s="44" t="s">
        <v>738</v>
      </c>
      <c r="F109" s="45">
        <v>3</v>
      </c>
      <c r="G109" s="45">
        <v>3</v>
      </c>
      <c r="I109" s="44" t="s">
        <v>614</v>
      </c>
      <c r="J109" s="45">
        <v>3</v>
      </c>
      <c r="K109" s="45">
        <v>3</v>
      </c>
    </row>
    <row r="110" spans="1:11" ht="12.75">
      <c r="A110" s="183" t="s">
        <v>816</v>
      </c>
      <c r="B110" s="184">
        <v>1</v>
      </c>
      <c r="C110" s="184">
        <v>6</v>
      </c>
      <c r="E110" s="44" t="s">
        <v>832</v>
      </c>
      <c r="F110" s="45">
        <v>2</v>
      </c>
      <c r="G110" s="45">
        <v>3</v>
      </c>
      <c r="I110" s="44" t="s">
        <v>715</v>
      </c>
      <c r="J110" s="45">
        <v>1</v>
      </c>
      <c r="K110" s="45">
        <v>3</v>
      </c>
    </row>
    <row r="111" spans="1:11" ht="12.75">
      <c r="A111" s="183" t="s">
        <v>960</v>
      </c>
      <c r="B111" s="184">
        <v>6</v>
      </c>
      <c r="C111" s="184">
        <v>6</v>
      </c>
      <c r="E111" s="44" t="s">
        <v>833</v>
      </c>
      <c r="F111" s="45">
        <v>1</v>
      </c>
      <c r="G111" s="45">
        <v>3</v>
      </c>
      <c r="I111" s="44" t="s">
        <v>584</v>
      </c>
      <c r="J111" s="45">
        <v>2</v>
      </c>
      <c r="K111" s="45">
        <v>3</v>
      </c>
    </row>
    <row r="112" spans="1:11" ht="12.75">
      <c r="A112" s="183" t="s">
        <v>961</v>
      </c>
      <c r="B112" s="184">
        <v>5</v>
      </c>
      <c r="C112" s="184">
        <v>5</v>
      </c>
      <c r="E112" s="44" t="s">
        <v>834</v>
      </c>
      <c r="F112" s="45">
        <v>3</v>
      </c>
      <c r="G112" s="45">
        <v>3</v>
      </c>
      <c r="I112" s="44" t="s">
        <v>555</v>
      </c>
      <c r="J112" s="45">
        <v>3</v>
      </c>
      <c r="K112" s="45">
        <v>3</v>
      </c>
    </row>
    <row r="113" spans="1:11" ht="12.75">
      <c r="A113" s="183" t="s">
        <v>919</v>
      </c>
      <c r="B113" s="184">
        <v>5</v>
      </c>
      <c r="C113" s="184">
        <v>5</v>
      </c>
      <c r="E113" s="44" t="s">
        <v>835</v>
      </c>
      <c r="F113" s="45">
        <v>3</v>
      </c>
      <c r="G113" s="45">
        <v>3</v>
      </c>
      <c r="I113" s="44" t="s">
        <v>557</v>
      </c>
      <c r="J113" s="45">
        <v>3</v>
      </c>
      <c r="K113" s="45">
        <v>3</v>
      </c>
    </row>
    <row r="114" spans="1:11" ht="12.75">
      <c r="A114" s="183" t="s">
        <v>962</v>
      </c>
      <c r="B114" s="184">
        <v>5</v>
      </c>
      <c r="C114" s="184">
        <v>5</v>
      </c>
      <c r="E114" s="44" t="s">
        <v>740</v>
      </c>
      <c r="F114" s="45">
        <v>3</v>
      </c>
      <c r="G114" s="45">
        <v>3</v>
      </c>
      <c r="I114" s="44" t="s">
        <v>603</v>
      </c>
      <c r="J114" s="45">
        <v>3</v>
      </c>
      <c r="K114" s="45">
        <v>3</v>
      </c>
    </row>
    <row r="115" spans="1:11" ht="12.75">
      <c r="A115" s="183" t="s">
        <v>963</v>
      </c>
      <c r="B115" s="184">
        <v>5</v>
      </c>
      <c r="C115" s="184">
        <v>5</v>
      </c>
      <c r="E115" s="44" t="s">
        <v>836</v>
      </c>
      <c r="F115" s="45">
        <v>3</v>
      </c>
      <c r="G115" s="45">
        <v>3</v>
      </c>
      <c r="I115" s="44" t="s">
        <v>615</v>
      </c>
      <c r="J115" s="45">
        <v>3</v>
      </c>
      <c r="K115" s="45">
        <v>3</v>
      </c>
    </row>
    <row r="116" spans="1:11" ht="12.75">
      <c r="A116" s="183" t="s">
        <v>709</v>
      </c>
      <c r="B116" s="184">
        <v>5</v>
      </c>
      <c r="C116" s="184">
        <v>5</v>
      </c>
      <c r="E116" s="44" t="s">
        <v>837</v>
      </c>
      <c r="F116" s="45">
        <v>3</v>
      </c>
      <c r="G116" s="45">
        <v>3</v>
      </c>
      <c r="I116" s="44" t="s">
        <v>566</v>
      </c>
      <c r="J116" s="45">
        <v>3</v>
      </c>
      <c r="K116" s="45">
        <v>3</v>
      </c>
    </row>
    <row r="117" spans="1:11" ht="12.75">
      <c r="A117" s="183" t="s">
        <v>964</v>
      </c>
      <c r="B117" s="184">
        <v>5</v>
      </c>
      <c r="C117" s="184">
        <v>5</v>
      </c>
      <c r="E117" s="44" t="s">
        <v>838</v>
      </c>
      <c r="F117" s="45">
        <v>3</v>
      </c>
      <c r="G117" s="45">
        <v>3</v>
      </c>
      <c r="I117" s="44" t="s">
        <v>617</v>
      </c>
      <c r="J117" s="45">
        <v>3</v>
      </c>
      <c r="K117" s="45">
        <v>3</v>
      </c>
    </row>
    <row r="118" spans="1:11" ht="12.75">
      <c r="A118" s="183" t="s">
        <v>870</v>
      </c>
      <c r="B118" s="184">
        <v>5</v>
      </c>
      <c r="C118" s="184">
        <v>5</v>
      </c>
      <c r="E118" s="44" t="s">
        <v>839</v>
      </c>
      <c r="F118" s="45">
        <v>1</v>
      </c>
      <c r="G118" s="45">
        <v>3</v>
      </c>
      <c r="I118" s="44" t="s">
        <v>598</v>
      </c>
      <c r="J118" s="45">
        <v>3</v>
      </c>
      <c r="K118" s="45">
        <v>3</v>
      </c>
    </row>
    <row r="119" spans="1:11" ht="12.75">
      <c r="A119" s="183" t="s">
        <v>925</v>
      </c>
      <c r="B119" s="184">
        <v>4</v>
      </c>
      <c r="C119" s="184">
        <v>4</v>
      </c>
      <c r="E119" s="44" t="s">
        <v>840</v>
      </c>
      <c r="F119" s="45">
        <v>2</v>
      </c>
      <c r="G119" s="45">
        <v>3</v>
      </c>
      <c r="I119" s="44" t="s">
        <v>731</v>
      </c>
      <c r="J119" s="45">
        <v>3</v>
      </c>
      <c r="K119" s="45">
        <v>3</v>
      </c>
    </row>
    <row r="120" spans="1:11" ht="12.75">
      <c r="A120" s="183" t="s">
        <v>836</v>
      </c>
      <c r="B120" s="184">
        <v>4</v>
      </c>
      <c r="C120" s="184">
        <v>4</v>
      </c>
      <c r="E120" s="44" t="s">
        <v>573</v>
      </c>
      <c r="F120" s="45">
        <v>2</v>
      </c>
      <c r="G120" s="45">
        <v>3</v>
      </c>
      <c r="I120" s="44" t="s">
        <v>778</v>
      </c>
      <c r="J120" s="45">
        <v>3</v>
      </c>
      <c r="K120" s="45">
        <v>3</v>
      </c>
    </row>
    <row r="121" spans="1:11" ht="12.75">
      <c r="A121" s="183" t="s">
        <v>965</v>
      </c>
      <c r="B121" s="184">
        <v>4</v>
      </c>
      <c r="C121" s="184">
        <v>4</v>
      </c>
      <c r="E121" s="44" t="s">
        <v>841</v>
      </c>
      <c r="F121" s="45">
        <v>3</v>
      </c>
      <c r="G121" s="45">
        <v>3</v>
      </c>
      <c r="I121" s="44" t="s">
        <v>714</v>
      </c>
      <c r="J121" s="45">
        <v>3</v>
      </c>
      <c r="K121" s="45">
        <v>3</v>
      </c>
    </row>
    <row r="122" spans="1:11" ht="12.75">
      <c r="A122" s="183" t="s">
        <v>966</v>
      </c>
      <c r="B122" s="184">
        <v>1</v>
      </c>
      <c r="C122" s="184">
        <v>4</v>
      </c>
      <c r="E122" s="44" t="s">
        <v>667</v>
      </c>
      <c r="F122" s="45">
        <v>3</v>
      </c>
      <c r="G122" s="45">
        <v>3</v>
      </c>
      <c r="I122" s="44" t="s">
        <v>790</v>
      </c>
      <c r="J122" s="45">
        <v>3</v>
      </c>
      <c r="K122" s="45">
        <v>3</v>
      </c>
    </row>
    <row r="123" spans="1:11" ht="12.75">
      <c r="A123" s="183" t="s">
        <v>967</v>
      </c>
      <c r="B123" s="184">
        <v>4</v>
      </c>
      <c r="C123" s="184">
        <v>4</v>
      </c>
      <c r="E123" s="44" t="s">
        <v>842</v>
      </c>
      <c r="F123" s="45">
        <v>1</v>
      </c>
      <c r="G123" s="45">
        <v>2</v>
      </c>
      <c r="I123" s="44" t="s">
        <v>746</v>
      </c>
      <c r="J123" s="45">
        <v>2</v>
      </c>
      <c r="K123" s="45">
        <v>2</v>
      </c>
    </row>
    <row r="124" spans="1:11" ht="12.75">
      <c r="A124" s="183" t="s">
        <v>968</v>
      </c>
      <c r="B124" s="184">
        <v>4</v>
      </c>
      <c r="C124" s="184">
        <v>4</v>
      </c>
      <c r="E124" s="44" t="s">
        <v>843</v>
      </c>
      <c r="F124" s="45">
        <v>2</v>
      </c>
      <c r="G124" s="45">
        <v>2</v>
      </c>
      <c r="I124" s="44" t="s">
        <v>770</v>
      </c>
      <c r="J124" s="45">
        <v>2</v>
      </c>
      <c r="K124" s="45">
        <v>2</v>
      </c>
    </row>
    <row r="125" spans="1:11" ht="12.75">
      <c r="A125" s="183" t="s">
        <v>722</v>
      </c>
      <c r="B125" s="184">
        <v>4</v>
      </c>
      <c r="C125" s="184">
        <v>4</v>
      </c>
      <c r="E125" s="44" t="s">
        <v>844</v>
      </c>
      <c r="F125" s="45">
        <v>2</v>
      </c>
      <c r="G125" s="45">
        <v>2</v>
      </c>
      <c r="I125" s="44" t="s">
        <v>616</v>
      </c>
      <c r="J125" s="45">
        <v>2</v>
      </c>
      <c r="K125" s="45">
        <v>2</v>
      </c>
    </row>
    <row r="126" spans="1:11" ht="12.75">
      <c r="A126" s="183" t="s">
        <v>882</v>
      </c>
      <c r="B126" s="184">
        <v>4</v>
      </c>
      <c r="C126" s="184">
        <v>4</v>
      </c>
      <c r="E126" s="44" t="s">
        <v>688</v>
      </c>
      <c r="F126" s="45">
        <v>2</v>
      </c>
      <c r="G126" s="45">
        <v>2</v>
      </c>
      <c r="I126" s="44" t="s">
        <v>669</v>
      </c>
      <c r="J126" s="45">
        <v>2</v>
      </c>
      <c r="K126" s="45">
        <v>2</v>
      </c>
    </row>
    <row r="127" spans="1:11" ht="12.75">
      <c r="A127" s="183" t="s">
        <v>818</v>
      </c>
      <c r="B127" s="184">
        <v>4</v>
      </c>
      <c r="C127" s="184">
        <v>4</v>
      </c>
      <c r="E127" s="44" t="s">
        <v>845</v>
      </c>
      <c r="F127" s="45">
        <v>2</v>
      </c>
      <c r="G127" s="45">
        <v>2</v>
      </c>
      <c r="I127" s="44" t="s">
        <v>783</v>
      </c>
      <c r="J127" s="45">
        <v>1</v>
      </c>
      <c r="K127" s="45">
        <v>2</v>
      </c>
    </row>
    <row r="128" spans="1:11" ht="12.75">
      <c r="A128" s="183" t="s">
        <v>614</v>
      </c>
      <c r="B128" s="184">
        <v>4</v>
      </c>
      <c r="C128" s="184">
        <v>4</v>
      </c>
      <c r="E128" s="44" t="s">
        <v>627</v>
      </c>
      <c r="F128" s="45">
        <v>2</v>
      </c>
      <c r="G128" s="45">
        <v>2</v>
      </c>
      <c r="I128" s="44" t="s">
        <v>301</v>
      </c>
      <c r="J128" s="45">
        <v>2</v>
      </c>
      <c r="K128" s="45">
        <v>2</v>
      </c>
    </row>
    <row r="129" spans="1:11" ht="12.75">
      <c r="A129" s="183" t="s">
        <v>969</v>
      </c>
      <c r="B129" s="184">
        <v>1</v>
      </c>
      <c r="C129" s="184">
        <v>4</v>
      </c>
      <c r="E129" s="44" t="s">
        <v>764</v>
      </c>
      <c r="F129" s="45">
        <v>2</v>
      </c>
      <c r="G129" s="45">
        <v>2</v>
      </c>
      <c r="I129" s="44" t="s">
        <v>656</v>
      </c>
      <c r="J129" s="45">
        <v>2</v>
      </c>
      <c r="K129" s="45">
        <v>2</v>
      </c>
    </row>
    <row r="130" spans="1:11" ht="12.75">
      <c r="A130" s="183" t="s">
        <v>821</v>
      </c>
      <c r="B130" s="184">
        <v>4</v>
      </c>
      <c r="C130" s="184">
        <v>4</v>
      </c>
      <c r="E130" s="44" t="s">
        <v>203</v>
      </c>
      <c r="F130" s="45">
        <v>2</v>
      </c>
      <c r="G130" s="45">
        <v>2</v>
      </c>
      <c r="I130" s="44" t="s">
        <v>589</v>
      </c>
      <c r="J130" s="45">
        <v>2</v>
      </c>
      <c r="K130" s="45">
        <v>2</v>
      </c>
    </row>
    <row r="131" spans="1:11" ht="12.75">
      <c r="A131" s="183" t="s">
        <v>776</v>
      </c>
      <c r="B131" s="184">
        <v>3</v>
      </c>
      <c r="C131" s="184">
        <v>4</v>
      </c>
      <c r="E131" s="44" t="s">
        <v>846</v>
      </c>
      <c r="F131" s="45">
        <v>2</v>
      </c>
      <c r="G131" s="45">
        <v>2</v>
      </c>
      <c r="I131" s="44" t="s">
        <v>659</v>
      </c>
      <c r="J131" s="45">
        <v>2</v>
      </c>
      <c r="K131" s="45">
        <v>2</v>
      </c>
    </row>
    <row r="132" spans="1:11" ht="12.75">
      <c r="A132" s="183" t="s">
        <v>651</v>
      </c>
      <c r="B132" s="184">
        <v>4</v>
      </c>
      <c r="C132" s="184">
        <v>4</v>
      </c>
      <c r="E132" s="44" t="s">
        <v>847</v>
      </c>
      <c r="F132" s="45">
        <v>2</v>
      </c>
      <c r="G132" s="45">
        <v>2</v>
      </c>
      <c r="I132" s="44" t="s">
        <v>680</v>
      </c>
      <c r="J132" s="45">
        <v>2</v>
      </c>
      <c r="K132" s="45">
        <v>2</v>
      </c>
    </row>
    <row r="133" spans="1:11" ht="12.75">
      <c r="A133" s="183" t="s">
        <v>597</v>
      </c>
      <c r="B133" s="184">
        <v>3</v>
      </c>
      <c r="C133" s="184">
        <v>4</v>
      </c>
      <c r="E133" s="44" t="s">
        <v>848</v>
      </c>
      <c r="F133" s="45">
        <v>2</v>
      </c>
      <c r="G133" s="45">
        <v>2</v>
      </c>
      <c r="I133" s="44" t="s">
        <v>568</v>
      </c>
      <c r="J133" s="45">
        <v>1</v>
      </c>
      <c r="K133" s="45">
        <v>2</v>
      </c>
    </row>
    <row r="134" spans="1:11" ht="12.75">
      <c r="A134" s="183" t="s">
        <v>573</v>
      </c>
      <c r="B134" s="184">
        <v>2</v>
      </c>
      <c r="C134" s="184">
        <v>4</v>
      </c>
      <c r="E134" s="44" t="s">
        <v>849</v>
      </c>
      <c r="F134" s="45">
        <v>2</v>
      </c>
      <c r="G134" s="45">
        <v>2</v>
      </c>
      <c r="I134" s="44" t="s">
        <v>687</v>
      </c>
      <c r="J134" s="45">
        <v>2</v>
      </c>
      <c r="K134" s="45">
        <v>2</v>
      </c>
    </row>
    <row r="135" spans="1:11" ht="12.75">
      <c r="A135" s="183" t="s">
        <v>608</v>
      </c>
      <c r="B135" s="184">
        <v>4</v>
      </c>
      <c r="C135" s="184">
        <v>4</v>
      </c>
      <c r="E135" s="44" t="s">
        <v>651</v>
      </c>
      <c r="F135" s="45">
        <v>2</v>
      </c>
      <c r="G135" s="45">
        <v>2</v>
      </c>
      <c r="I135" s="44" t="s">
        <v>733</v>
      </c>
      <c r="J135" s="45">
        <v>2</v>
      </c>
      <c r="K135" s="45">
        <v>2</v>
      </c>
    </row>
    <row r="136" spans="1:11" ht="12.75">
      <c r="A136" s="183" t="s">
        <v>970</v>
      </c>
      <c r="B136" s="184">
        <v>4</v>
      </c>
      <c r="C136" s="184">
        <v>4</v>
      </c>
      <c r="E136" s="44" t="s">
        <v>850</v>
      </c>
      <c r="F136" s="45">
        <v>2</v>
      </c>
      <c r="G136" s="45">
        <v>2</v>
      </c>
      <c r="I136" s="44" t="s">
        <v>691</v>
      </c>
      <c r="J136" s="45">
        <v>2</v>
      </c>
      <c r="K136" s="45">
        <v>2</v>
      </c>
    </row>
    <row r="137" spans="1:11" ht="12.75">
      <c r="A137" s="183" t="s">
        <v>562</v>
      </c>
      <c r="B137" s="184">
        <v>4</v>
      </c>
      <c r="C137" s="184">
        <v>4</v>
      </c>
      <c r="E137" s="44" t="s">
        <v>758</v>
      </c>
      <c r="F137" s="45">
        <v>2</v>
      </c>
      <c r="G137" s="45">
        <v>2</v>
      </c>
      <c r="I137" s="44" t="s">
        <v>653</v>
      </c>
      <c r="J137" s="45">
        <v>2</v>
      </c>
      <c r="K137" s="45">
        <v>2</v>
      </c>
    </row>
    <row r="138" spans="1:11" ht="12.75">
      <c r="A138" s="183" t="s">
        <v>971</v>
      </c>
      <c r="B138" s="184">
        <v>4</v>
      </c>
      <c r="C138" s="184">
        <v>4</v>
      </c>
      <c r="E138" s="44" t="s">
        <v>851</v>
      </c>
      <c r="F138" s="45">
        <v>2</v>
      </c>
      <c r="G138" s="45">
        <v>2</v>
      </c>
      <c r="I138" s="44" t="s">
        <v>698</v>
      </c>
      <c r="J138" s="45">
        <v>1</v>
      </c>
      <c r="K138" s="45">
        <v>2</v>
      </c>
    </row>
    <row r="139" spans="1:11" ht="12.75">
      <c r="A139" s="183" t="s">
        <v>972</v>
      </c>
      <c r="B139" s="184">
        <v>2</v>
      </c>
      <c r="C139" s="184">
        <v>3</v>
      </c>
      <c r="E139" s="44" t="s">
        <v>852</v>
      </c>
      <c r="F139" s="45">
        <v>2</v>
      </c>
      <c r="G139" s="45">
        <v>2</v>
      </c>
      <c r="I139" s="44" t="s">
        <v>759</v>
      </c>
      <c r="J139" s="45">
        <v>2</v>
      </c>
      <c r="K139" s="45">
        <v>2</v>
      </c>
    </row>
    <row r="140" spans="1:11" ht="12.75">
      <c r="A140" s="183" t="s">
        <v>740</v>
      </c>
      <c r="B140" s="184">
        <v>2</v>
      </c>
      <c r="C140" s="184">
        <v>3</v>
      </c>
      <c r="E140" s="44" t="s">
        <v>555</v>
      </c>
      <c r="F140" s="45">
        <v>2</v>
      </c>
      <c r="G140" s="45">
        <v>2</v>
      </c>
      <c r="I140" s="44" t="s">
        <v>597</v>
      </c>
      <c r="J140" s="45">
        <v>1</v>
      </c>
      <c r="K140" s="45">
        <v>2</v>
      </c>
    </row>
    <row r="141" spans="1:11" ht="12.75">
      <c r="A141" s="183" t="s">
        <v>770</v>
      </c>
      <c r="B141" s="184">
        <v>3</v>
      </c>
      <c r="C141" s="184">
        <v>3</v>
      </c>
      <c r="E141" s="44" t="s">
        <v>853</v>
      </c>
      <c r="F141" s="45">
        <v>2</v>
      </c>
      <c r="G141" s="45">
        <v>2</v>
      </c>
      <c r="I141" s="44" t="s">
        <v>658</v>
      </c>
      <c r="J141" s="45">
        <v>2</v>
      </c>
      <c r="K141" s="45">
        <v>2</v>
      </c>
    </row>
    <row r="142" spans="1:11" ht="12.75">
      <c r="A142" s="183" t="s">
        <v>605</v>
      </c>
      <c r="B142" s="184">
        <v>3</v>
      </c>
      <c r="C142" s="184">
        <v>3</v>
      </c>
      <c r="E142" s="44" t="s">
        <v>854</v>
      </c>
      <c r="F142" s="45">
        <v>2</v>
      </c>
      <c r="G142" s="45">
        <v>2</v>
      </c>
      <c r="I142" s="44" t="s">
        <v>624</v>
      </c>
      <c r="J142" s="45">
        <v>2</v>
      </c>
      <c r="K142" s="45">
        <v>2</v>
      </c>
    </row>
    <row r="143" spans="1:11" ht="12.75">
      <c r="A143" s="183" t="s">
        <v>834</v>
      </c>
      <c r="B143" s="184">
        <v>3</v>
      </c>
      <c r="C143" s="184">
        <v>3</v>
      </c>
      <c r="E143" s="44" t="s">
        <v>855</v>
      </c>
      <c r="F143" s="45">
        <v>1</v>
      </c>
      <c r="G143" s="45">
        <v>1</v>
      </c>
      <c r="I143" s="44" t="s">
        <v>766</v>
      </c>
      <c r="J143" s="45">
        <v>2</v>
      </c>
      <c r="K143" s="45">
        <v>2</v>
      </c>
    </row>
    <row r="144" spans="1:11" ht="12.75">
      <c r="A144" s="183" t="s">
        <v>649</v>
      </c>
      <c r="B144" s="184">
        <v>3</v>
      </c>
      <c r="C144" s="184">
        <v>3</v>
      </c>
      <c r="E144" s="44" t="s">
        <v>856</v>
      </c>
      <c r="F144" s="45">
        <v>1</v>
      </c>
      <c r="G144" s="45">
        <v>1</v>
      </c>
      <c r="I144" s="44" t="s">
        <v>562</v>
      </c>
      <c r="J144" s="45">
        <v>2</v>
      </c>
      <c r="K144" s="45">
        <v>2</v>
      </c>
    </row>
    <row r="145" spans="1:11" ht="12.75">
      <c r="A145" s="183" t="s">
        <v>973</v>
      </c>
      <c r="B145" s="184">
        <v>3</v>
      </c>
      <c r="C145" s="184">
        <v>3</v>
      </c>
      <c r="E145" s="44" t="s">
        <v>857</v>
      </c>
      <c r="F145" s="45">
        <v>1</v>
      </c>
      <c r="G145" s="45">
        <v>1</v>
      </c>
      <c r="I145" s="44" t="s">
        <v>776</v>
      </c>
      <c r="J145" s="45">
        <v>1</v>
      </c>
      <c r="K145" s="45">
        <v>2</v>
      </c>
    </row>
    <row r="146" spans="1:11" ht="12.75">
      <c r="A146" s="183" t="s">
        <v>848</v>
      </c>
      <c r="B146" s="184">
        <v>3</v>
      </c>
      <c r="C146" s="184">
        <v>3</v>
      </c>
      <c r="E146" s="44" t="s">
        <v>858</v>
      </c>
      <c r="F146" s="45">
        <v>1</v>
      </c>
      <c r="G146" s="45">
        <v>1</v>
      </c>
      <c r="I146" s="44" t="s">
        <v>720</v>
      </c>
      <c r="J146" s="45">
        <v>2</v>
      </c>
      <c r="K146" s="45">
        <v>2</v>
      </c>
    </row>
    <row r="147" spans="1:11" ht="12.75">
      <c r="A147" s="183" t="s">
        <v>974</v>
      </c>
      <c r="B147" s="184">
        <v>3</v>
      </c>
      <c r="C147" s="184">
        <v>3</v>
      </c>
      <c r="E147" s="44" t="s">
        <v>648</v>
      </c>
      <c r="F147" s="45">
        <v>1</v>
      </c>
      <c r="G147" s="45">
        <v>1</v>
      </c>
      <c r="I147" s="44" t="s">
        <v>781</v>
      </c>
      <c r="J147" s="45">
        <v>2</v>
      </c>
      <c r="K147" s="45">
        <v>2</v>
      </c>
    </row>
    <row r="148" spans="1:11" ht="12.75">
      <c r="A148" s="183" t="s">
        <v>877</v>
      </c>
      <c r="B148" s="184">
        <v>3</v>
      </c>
      <c r="C148" s="184">
        <v>3</v>
      </c>
      <c r="E148" s="44" t="s">
        <v>676</v>
      </c>
      <c r="F148" s="45">
        <v>1</v>
      </c>
      <c r="G148" s="45">
        <v>1</v>
      </c>
      <c r="I148" s="44" t="s">
        <v>604</v>
      </c>
      <c r="J148" s="45">
        <v>2</v>
      </c>
      <c r="K148" s="45">
        <v>2</v>
      </c>
    </row>
    <row r="149" spans="1:11" ht="12.75">
      <c r="A149" s="183" t="s">
        <v>631</v>
      </c>
      <c r="B149" s="184">
        <v>3</v>
      </c>
      <c r="C149" s="184">
        <v>3</v>
      </c>
      <c r="E149" s="44" t="s">
        <v>859</v>
      </c>
      <c r="F149" s="45">
        <v>1</v>
      </c>
      <c r="G149" s="45">
        <v>1</v>
      </c>
      <c r="I149" s="44" t="s">
        <v>621</v>
      </c>
      <c r="J149" s="45">
        <v>2</v>
      </c>
      <c r="K149" s="45">
        <v>2</v>
      </c>
    </row>
    <row r="150" spans="1:11" ht="12.75">
      <c r="A150" s="183" t="s">
        <v>658</v>
      </c>
      <c r="B150" s="184">
        <v>3</v>
      </c>
      <c r="C150" s="184">
        <v>3</v>
      </c>
      <c r="E150" s="44" t="s">
        <v>562</v>
      </c>
      <c r="F150" s="45">
        <v>1</v>
      </c>
      <c r="G150" s="45">
        <v>1</v>
      </c>
      <c r="I150" s="44" t="s">
        <v>729</v>
      </c>
      <c r="J150" s="45">
        <v>2</v>
      </c>
      <c r="K150" s="45">
        <v>2</v>
      </c>
    </row>
    <row r="151" spans="1:11" ht="12.75">
      <c r="A151" s="183" t="s">
        <v>975</v>
      </c>
      <c r="B151" s="184">
        <v>3</v>
      </c>
      <c r="C151" s="184">
        <v>3</v>
      </c>
      <c r="E151" s="44" t="s">
        <v>860</v>
      </c>
      <c r="F151" s="45">
        <v>1</v>
      </c>
      <c r="G151" s="45">
        <v>1</v>
      </c>
      <c r="I151" s="44" t="s">
        <v>663</v>
      </c>
      <c r="J151" s="45">
        <v>2</v>
      </c>
      <c r="K151" s="45">
        <v>2</v>
      </c>
    </row>
    <row r="152" spans="1:11" ht="12.75">
      <c r="A152" s="183" t="s">
        <v>301</v>
      </c>
      <c r="B152" s="184">
        <v>3</v>
      </c>
      <c r="C152" s="184">
        <v>3</v>
      </c>
      <c r="E152" s="44" t="s">
        <v>577</v>
      </c>
      <c r="F152" s="45">
        <v>1</v>
      </c>
      <c r="G152" s="45">
        <v>1</v>
      </c>
      <c r="I152" s="44" t="s">
        <v>633</v>
      </c>
      <c r="J152" s="45">
        <v>1</v>
      </c>
      <c r="K152" s="45">
        <v>1</v>
      </c>
    </row>
    <row r="153" spans="1:11" ht="12.75">
      <c r="A153" s="183" t="s">
        <v>894</v>
      </c>
      <c r="B153" s="184">
        <v>3</v>
      </c>
      <c r="C153" s="184">
        <v>3</v>
      </c>
      <c r="E153" s="44" t="s">
        <v>861</v>
      </c>
      <c r="F153" s="45">
        <v>1</v>
      </c>
      <c r="G153" s="45">
        <v>1</v>
      </c>
      <c r="I153" s="44" t="s">
        <v>782</v>
      </c>
      <c r="J153" s="45">
        <v>1</v>
      </c>
      <c r="K153" s="45">
        <v>1</v>
      </c>
    </row>
    <row r="154" spans="1:11" ht="12.75">
      <c r="A154" s="183" t="s">
        <v>707</v>
      </c>
      <c r="B154" s="184">
        <v>3</v>
      </c>
      <c r="C154" s="184">
        <v>3</v>
      </c>
      <c r="E154" s="44" t="s">
        <v>862</v>
      </c>
      <c r="F154" s="45">
        <v>1</v>
      </c>
      <c r="G154" s="45">
        <v>1</v>
      </c>
      <c r="I154" s="44" t="s">
        <v>767</v>
      </c>
      <c r="J154" s="45">
        <v>1</v>
      </c>
      <c r="K154" s="45">
        <v>1</v>
      </c>
    </row>
    <row r="155" spans="1:11" ht="12.75">
      <c r="A155" s="183" t="s">
        <v>976</v>
      </c>
      <c r="B155" s="184">
        <v>1</v>
      </c>
      <c r="C155" s="184">
        <v>3</v>
      </c>
      <c r="E155" s="44" t="s">
        <v>863</v>
      </c>
      <c r="F155" s="45">
        <v>1</v>
      </c>
      <c r="G155" s="45">
        <v>1</v>
      </c>
      <c r="I155" s="44" t="s">
        <v>595</v>
      </c>
      <c r="J155" s="45">
        <v>1</v>
      </c>
      <c r="K155" s="45">
        <v>1</v>
      </c>
    </row>
    <row r="156" spans="1:11" ht="12.75">
      <c r="A156" s="183" t="s">
        <v>977</v>
      </c>
      <c r="B156" s="184">
        <v>3</v>
      </c>
      <c r="C156" s="184">
        <v>3</v>
      </c>
      <c r="E156" s="44" t="s">
        <v>864</v>
      </c>
      <c r="F156" s="45">
        <v>1</v>
      </c>
      <c r="G156" s="45">
        <v>1</v>
      </c>
      <c r="I156" s="44" t="s">
        <v>652</v>
      </c>
      <c r="J156" s="45">
        <v>1</v>
      </c>
      <c r="K156" s="45">
        <v>1</v>
      </c>
    </row>
    <row r="157" spans="1:11" ht="12.75">
      <c r="A157" s="183" t="s">
        <v>598</v>
      </c>
      <c r="B157" s="184">
        <v>3</v>
      </c>
      <c r="C157" s="184">
        <v>3</v>
      </c>
      <c r="E157" s="44" t="s">
        <v>865</v>
      </c>
      <c r="F157" s="45">
        <v>1</v>
      </c>
      <c r="G157" s="45">
        <v>1</v>
      </c>
      <c r="I157" s="44" t="s">
        <v>575</v>
      </c>
      <c r="J157" s="45">
        <v>1</v>
      </c>
      <c r="K157" s="45">
        <v>1</v>
      </c>
    </row>
    <row r="158" spans="1:11" ht="12.75">
      <c r="A158" s="183" t="s">
        <v>978</v>
      </c>
      <c r="B158" s="184">
        <v>3</v>
      </c>
      <c r="C158" s="184">
        <v>3</v>
      </c>
      <c r="E158" s="44" t="s">
        <v>866</v>
      </c>
      <c r="F158" s="45">
        <v>1</v>
      </c>
      <c r="G158" s="45">
        <v>1</v>
      </c>
      <c r="I158" s="44" t="s">
        <v>681</v>
      </c>
      <c r="J158" s="45">
        <v>1</v>
      </c>
      <c r="K158" s="45">
        <v>1</v>
      </c>
    </row>
    <row r="159" spans="1:11" ht="12.75">
      <c r="A159" s="183" t="s">
        <v>979</v>
      </c>
      <c r="B159" s="184">
        <v>3</v>
      </c>
      <c r="C159" s="184">
        <v>3</v>
      </c>
      <c r="E159" s="44" t="s">
        <v>867</v>
      </c>
      <c r="F159" s="45">
        <v>1</v>
      </c>
      <c r="G159" s="45">
        <v>1</v>
      </c>
      <c r="I159" s="44" t="s">
        <v>694</v>
      </c>
      <c r="J159" s="45">
        <v>1</v>
      </c>
      <c r="K159" s="45">
        <v>1</v>
      </c>
    </row>
    <row r="160" spans="1:11" ht="12.75">
      <c r="A160" s="183" t="s">
        <v>980</v>
      </c>
      <c r="B160" s="184">
        <v>3</v>
      </c>
      <c r="C160" s="184">
        <v>3</v>
      </c>
      <c r="E160" s="44" t="s">
        <v>868</v>
      </c>
      <c r="F160" s="45">
        <v>1</v>
      </c>
      <c r="G160" s="45">
        <v>1</v>
      </c>
      <c r="I160" s="44" t="s">
        <v>775</v>
      </c>
      <c r="J160" s="45">
        <v>1</v>
      </c>
      <c r="K160" s="45">
        <v>1</v>
      </c>
    </row>
    <row r="161" spans="1:11" ht="12.75">
      <c r="A161" s="183" t="s">
        <v>981</v>
      </c>
      <c r="B161" s="184">
        <v>2</v>
      </c>
      <c r="C161" s="184">
        <v>2</v>
      </c>
      <c r="E161" s="44" t="s">
        <v>869</v>
      </c>
      <c r="F161" s="45">
        <v>1</v>
      </c>
      <c r="G161" s="45">
        <v>1</v>
      </c>
      <c r="I161" s="44" t="s">
        <v>695</v>
      </c>
      <c r="J161" s="45">
        <v>1</v>
      </c>
      <c r="K161" s="45">
        <v>1</v>
      </c>
    </row>
    <row r="162" spans="1:11" ht="12.75">
      <c r="A162" s="183" t="s">
        <v>982</v>
      </c>
      <c r="B162" s="184">
        <v>2</v>
      </c>
      <c r="C162" s="184">
        <v>2</v>
      </c>
      <c r="E162" s="44" t="s">
        <v>705</v>
      </c>
      <c r="F162" s="45">
        <v>1</v>
      </c>
      <c r="G162" s="45">
        <v>1</v>
      </c>
      <c r="I162" s="44" t="s">
        <v>204</v>
      </c>
      <c r="J162" s="45">
        <v>1</v>
      </c>
      <c r="K162" s="45">
        <v>1</v>
      </c>
    </row>
    <row r="163" spans="1:11" ht="12.75">
      <c r="A163" s="183" t="s">
        <v>983</v>
      </c>
      <c r="B163" s="184">
        <v>2</v>
      </c>
      <c r="C163" s="184">
        <v>2</v>
      </c>
      <c r="E163" s="44" t="s">
        <v>870</v>
      </c>
      <c r="F163" s="45">
        <v>1</v>
      </c>
      <c r="G163" s="45">
        <v>1</v>
      </c>
      <c r="I163" s="44" t="s">
        <v>696</v>
      </c>
      <c r="J163" s="45">
        <v>1</v>
      </c>
      <c r="K163" s="45">
        <v>1</v>
      </c>
    </row>
    <row r="164" spans="1:11" ht="12.75">
      <c r="A164" s="183" t="s">
        <v>984</v>
      </c>
      <c r="B164" s="184">
        <v>1</v>
      </c>
      <c r="C164" s="184">
        <v>2</v>
      </c>
      <c r="E164" s="44" t="s">
        <v>707</v>
      </c>
      <c r="F164" s="45">
        <v>1</v>
      </c>
      <c r="G164" s="45">
        <v>1</v>
      </c>
      <c r="I164" s="44" t="s">
        <v>747</v>
      </c>
      <c r="J164" s="45">
        <v>1</v>
      </c>
      <c r="K164" s="45">
        <v>1</v>
      </c>
    </row>
    <row r="165" spans="1:11" ht="12.75">
      <c r="A165" s="183" t="s">
        <v>985</v>
      </c>
      <c r="B165" s="184">
        <v>2</v>
      </c>
      <c r="C165" s="184">
        <v>2</v>
      </c>
      <c r="E165" s="44" t="s">
        <v>871</v>
      </c>
      <c r="F165" s="45">
        <v>1</v>
      </c>
      <c r="G165" s="45">
        <v>1</v>
      </c>
      <c r="I165" s="44" t="s">
        <v>596</v>
      </c>
      <c r="J165" s="45">
        <v>1</v>
      </c>
      <c r="K165" s="45">
        <v>1</v>
      </c>
    </row>
    <row r="166" spans="1:11" ht="12.75">
      <c r="A166" s="183" t="s">
        <v>986</v>
      </c>
      <c r="B166" s="184">
        <v>1</v>
      </c>
      <c r="C166" s="184">
        <v>2</v>
      </c>
      <c r="E166" s="44" t="s">
        <v>872</v>
      </c>
      <c r="F166" s="45">
        <v>1</v>
      </c>
      <c r="G166" s="45">
        <v>1</v>
      </c>
      <c r="I166" s="44" t="s">
        <v>755</v>
      </c>
      <c r="J166" s="45">
        <v>1</v>
      </c>
      <c r="K166" s="45">
        <v>1</v>
      </c>
    </row>
    <row r="167" spans="1:11" ht="12.75">
      <c r="A167" s="183" t="s">
        <v>987</v>
      </c>
      <c r="B167" s="184">
        <v>2</v>
      </c>
      <c r="C167" s="184">
        <v>2</v>
      </c>
      <c r="E167" s="44" t="s">
        <v>618</v>
      </c>
      <c r="F167" s="45">
        <v>1</v>
      </c>
      <c r="G167" s="45">
        <v>1</v>
      </c>
      <c r="I167" s="44" t="s">
        <v>634</v>
      </c>
      <c r="J167" s="45">
        <v>1</v>
      </c>
      <c r="K167" s="45">
        <v>1</v>
      </c>
    </row>
    <row r="168" spans="1:11" ht="12.75">
      <c r="A168" s="183" t="s">
        <v>988</v>
      </c>
      <c r="B168" s="184">
        <v>2</v>
      </c>
      <c r="C168" s="184">
        <v>2</v>
      </c>
      <c r="E168" s="44" t="s">
        <v>602</v>
      </c>
      <c r="F168" s="45">
        <v>1</v>
      </c>
      <c r="G168" s="45">
        <v>1</v>
      </c>
      <c r="I168" s="44" t="s">
        <v>682</v>
      </c>
      <c r="J168" s="45">
        <v>1</v>
      </c>
      <c r="K168" s="45">
        <v>1</v>
      </c>
    </row>
    <row r="169" spans="1:11" ht="12.75">
      <c r="A169" s="183" t="s">
        <v>989</v>
      </c>
      <c r="B169" s="184">
        <v>2</v>
      </c>
      <c r="C169" s="184">
        <v>2</v>
      </c>
      <c r="E169" s="44" t="s">
        <v>649</v>
      </c>
      <c r="F169" s="45">
        <v>1</v>
      </c>
      <c r="G169" s="45">
        <v>1</v>
      </c>
      <c r="I169" s="44" t="s">
        <v>699</v>
      </c>
      <c r="J169" s="45">
        <v>1</v>
      </c>
      <c r="K169" s="45">
        <v>1</v>
      </c>
    </row>
    <row r="170" spans="1:11" ht="12.75">
      <c r="A170" s="183" t="s">
        <v>990</v>
      </c>
      <c r="B170" s="184">
        <v>2</v>
      </c>
      <c r="C170" s="184">
        <v>2</v>
      </c>
      <c r="E170" s="44" t="s">
        <v>632</v>
      </c>
      <c r="F170" s="45">
        <v>1</v>
      </c>
      <c r="G170" s="45">
        <v>1</v>
      </c>
      <c r="I170" s="44" t="s">
        <v>771</v>
      </c>
      <c r="J170" s="45">
        <v>1</v>
      </c>
      <c r="K170" s="45">
        <v>1</v>
      </c>
    </row>
    <row r="171" spans="1:11" ht="12.75">
      <c r="A171" s="183" t="s">
        <v>991</v>
      </c>
      <c r="B171" s="184">
        <v>2</v>
      </c>
      <c r="C171" s="184">
        <v>2</v>
      </c>
      <c r="E171" s="44" t="s">
        <v>873</v>
      </c>
      <c r="F171" s="45">
        <v>1</v>
      </c>
      <c r="G171" s="45">
        <v>1</v>
      </c>
      <c r="I171" s="44" t="s">
        <v>671</v>
      </c>
      <c r="J171" s="45">
        <v>1</v>
      </c>
      <c r="K171" s="45">
        <v>1</v>
      </c>
    </row>
    <row r="172" spans="1:11" ht="12.75">
      <c r="A172" s="183" t="s">
        <v>992</v>
      </c>
      <c r="B172" s="184">
        <v>2</v>
      </c>
      <c r="C172" s="184">
        <v>2</v>
      </c>
      <c r="E172" s="44" t="s">
        <v>874</v>
      </c>
      <c r="F172" s="45">
        <v>1</v>
      </c>
      <c r="G172" s="45">
        <v>1</v>
      </c>
      <c r="I172" s="44" t="s">
        <v>619</v>
      </c>
      <c r="J172" s="45">
        <v>1</v>
      </c>
      <c r="K172" s="45">
        <v>1</v>
      </c>
    </row>
    <row r="173" spans="1:11" ht="12.75">
      <c r="A173" s="183" t="s">
        <v>993</v>
      </c>
      <c r="B173" s="184">
        <v>2</v>
      </c>
      <c r="C173" s="184">
        <v>2</v>
      </c>
      <c r="E173" s="44" t="s">
        <v>875</v>
      </c>
      <c r="F173" s="45">
        <v>1</v>
      </c>
      <c r="G173" s="45">
        <v>1</v>
      </c>
      <c r="I173" s="44" t="s">
        <v>628</v>
      </c>
      <c r="J173" s="45">
        <v>1</v>
      </c>
      <c r="K173" s="45">
        <v>1</v>
      </c>
    </row>
    <row r="174" spans="1:11" ht="12.75">
      <c r="A174" s="183" t="s">
        <v>693</v>
      </c>
      <c r="B174" s="184">
        <v>2</v>
      </c>
      <c r="C174" s="184">
        <v>2</v>
      </c>
      <c r="E174" s="44" t="s">
        <v>876</v>
      </c>
      <c r="F174" s="45">
        <v>1</v>
      </c>
      <c r="G174" s="45">
        <v>1</v>
      </c>
      <c r="I174" s="44" t="s">
        <v>622</v>
      </c>
      <c r="J174" s="45">
        <v>1</v>
      </c>
      <c r="K174" s="45">
        <v>1</v>
      </c>
    </row>
    <row r="175" spans="1:11" ht="12.75">
      <c r="A175" s="183" t="s">
        <v>558</v>
      </c>
      <c r="B175" s="184">
        <v>2</v>
      </c>
      <c r="C175" s="184">
        <v>2</v>
      </c>
      <c r="E175" s="44" t="s">
        <v>877</v>
      </c>
      <c r="F175" s="45">
        <v>1</v>
      </c>
      <c r="G175" s="45">
        <v>1</v>
      </c>
      <c r="I175" s="44" t="s">
        <v>639</v>
      </c>
      <c r="J175" s="45">
        <v>1</v>
      </c>
      <c r="K175" s="45">
        <v>1</v>
      </c>
    </row>
    <row r="176" spans="1:11" ht="12.75">
      <c r="A176" s="183" t="s">
        <v>846</v>
      </c>
      <c r="B176" s="184">
        <v>2</v>
      </c>
      <c r="C176" s="184">
        <v>2</v>
      </c>
      <c r="E176" s="44" t="s">
        <v>878</v>
      </c>
      <c r="F176" s="45">
        <v>1</v>
      </c>
      <c r="G176" s="45">
        <v>1</v>
      </c>
      <c r="I176" s="44" t="s">
        <v>571</v>
      </c>
      <c r="J176" s="45">
        <v>1</v>
      </c>
      <c r="K176" s="45">
        <v>1</v>
      </c>
    </row>
    <row r="177" spans="1:11" ht="12.75">
      <c r="A177" s="183" t="s">
        <v>994</v>
      </c>
      <c r="B177" s="184">
        <v>2</v>
      </c>
      <c r="C177" s="184">
        <v>2</v>
      </c>
      <c r="E177" s="44" t="s">
        <v>609</v>
      </c>
      <c r="F177" s="45">
        <v>1</v>
      </c>
      <c r="G177" s="45">
        <v>1</v>
      </c>
      <c r="I177" s="44" t="s">
        <v>629</v>
      </c>
      <c r="J177" s="45">
        <v>1</v>
      </c>
      <c r="K177" s="45">
        <v>1</v>
      </c>
    </row>
    <row r="178" spans="1:11" ht="12.75">
      <c r="A178" s="183" t="s">
        <v>995</v>
      </c>
      <c r="B178" s="184">
        <v>2</v>
      </c>
      <c r="C178" s="184">
        <v>2</v>
      </c>
      <c r="E178" s="44" t="s">
        <v>879</v>
      </c>
      <c r="F178" s="45">
        <v>1</v>
      </c>
      <c r="G178" s="45">
        <v>1</v>
      </c>
      <c r="I178" s="44" t="s">
        <v>745</v>
      </c>
      <c r="J178" s="45">
        <v>1</v>
      </c>
      <c r="K178" s="45">
        <v>1</v>
      </c>
    </row>
    <row r="179" spans="1:11" ht="12.75">
      <c r="A179" s="183" t="s">
        <v>778</v>
      </c>
      <c r="B179" s="184">
        <v>2</v>
      </c>
      <c r="C179" s="184">
        <v>2</v>
      </c>
      <c r="E179" s="44" t="s">
        <v>880</v>
      </c>
      <c r="F179" s="45">
        <v>1</v>
      </c>
      <c r="G179" s="45">
        <v>1</v>
      </c>
      <c r="I179" s="44" t="s">
        <v>704</v>
      </c>
      <c r="J179" s="45">
        <v>1</v>
      </c>
      <c r="K179" s="45">
        <v>1</v>
      </c>
    </row>
    <row r="180" spans="1:11" ht="12.75">
      <c r="A180" s="183" t="s">
        <v>996</v>
      </c>
      <c r="B180" s="184">
        <v>2</v>
      </c>
      <c r="C180" s="184">
        <v>2</v>
      </c>
      <c r="E180" s="44" t="s">
        <v>881</v>
      </c>
      <c r="F180" s="45">
        <v>1</v>
      </c>
      <c r="G180" s="45">
        <v>1</v>
      </c>
      <c r="I180" s="44" t="s">
        <v>749</v>
      </c>
      <c r="J180" s="45">
        <v>1</v>
      </c>
      <c r="K180" s="45">
        <v>1</v>
      </c>
    </row>
    <row r="181" spans="1:11" ht="12.75">
      <c r="A181" s="183" t="s">
        <v>997</v>
      </c>
      <c r="B181" s="184">
        <v>2</v>
      </c>
      <c r="C181" s="184">
        <v>2</v>
      </c>
      <c r="E181" s="44" t="s">
        <v>694</v>
      </c>
      <c r="F181" s="45">
        <v>1</v>
      </c>
      <c r="G181" s="45">
        <v>1</v>
      </c>
      <c r="I181" s="44" t="s">
        <v>789</v>
      </c>
      <c r="J181" s="45">
        <v>1</v>
      </c>
      <c r="K181" s="45">
        <v>1</v>
      </c>
    </row>
    <row r="182" spans="1:11" ht="12.75">
      <c r="A182" s="183" t="s">
        <v>998</v>
      </c>
      <c r="B182" s="184">
        <v>2</v>
      </c>
      <c r="C182" s="184">
        <v>2</v>
      </c>
      <c r="E182" s="44" t="s">
        <v>882</v>
      </c>
      <c r="F182" s="45">
        <v>1</v>
      </c>
      <c r="G182" s="45">
        <v>1</v>
      </c>
      <c r="I182" s="44" t="s">
        <v>613</v>
      </c>
      <c r="J182" s="45">
        <v>1</v>
      </c>
      <c r="K182" s="45">
        <v>1</v>
      </c>
    </row>
    <row r="183" spans="1:11" ht="12.75">
      <c r="A183" s="183" t="s">
        <v>999</v>
      </c>
      <c r="B183" s="184">
        <v>2</v>
      </c>
      <c r="C183" s="184">
        <v>2</v>
      </c>
      <c r="E183" s="44" t="s">
        <v>883</v>
      </c>
      <c r="F183" s="45">
        <v>1</v>
      </c>
      <c r="G183" s="45">
        <v>1</v>
      </c>
      <c r="I183" s="44" t="s">
        <v>588</v>
      </c>
      <c r="J183" s="45">
        <v>1</v>
      </c>
      <c r="K183" s="45">
        <v>1</v>
      </c>
    </row>
    <row r="184" spans="1:11" ht="12.75">
      <c r="A184" s="183" t="s">
        <v>1000</v>
      </c>
      <c r="B184" s="184">
        <v>2</v>
      </c>
      <c r="C184" s="184">
        <v>2</v>
      </c>
      <c r="E184" s="44" t="s">
        <v>884</v>
      </c>
      <c r="F184" s="45">
        <v>1</v>
      </c>
      <c r="G184" s="45">
        <v>1</v>
      </c>
      <c r="I184" s="44" t="s">
        <v>757</v>
      </c>
      <c r="J184" s="45">
        <v>1</v>
      </c>
      <c r="K184" s="45">
        <v>1</v>
      </c>
    </row>
    <row r="185" spans="1:11" ht="12.75">
      <c r="A185" s="183" t="s">
        <v>1001</v>
      </c>
      <c r="B185" s="184">
        <v>2</v>
      </c>
      <c r="C185" s="184">
        <v>2</v>
      </c>
      <c r="E185" s="44" t="s">
        <v>885</v>
      </c>
      <c r="F185" s="45">
        <v>1</v>
      </c>
      <c r="G185" s="45">
        <v>1</v>
      </c>
      <c r="I185" s="44" t="s">
        <v>706</v>
      </c>
      <c r="J185" s="45">
        <v>1</v>
      </c>
      <c r="K185" s="45">
        <v>1</v>
      </c>
    </row>
    <row r="186" spans="1:11" ht="12.75">
      <c r="A186" s="183" t="s">
        <v>1002</v>
      </c>
      <c r="B186" s="184">
        <v>2</v>
      </c>
      <c r="C186" s="184">
        <v>2</v>
      </c>
      <c r="E186" s="44" t="s">
        <v>886</v>
      </c>
      <c r="F186" s="45">
        <v>1</v>
      </c>
      <c r="G186" s="45">
        <v>1</v>
      </c>
      <c r="I186" s="44" t="s">
        <v>761</v>
      </c>
      <c r="J186" s="45">
        <v>1</v>
      </c>
      <c r="K186" s="45">
        <v>1</v>
      </c>
    </row>
    <row r="187" spans="1:11" ht="12.75">
      <c r="A187" s="183" t="s">
        <v>1003</v>
      </c>
      <c r="B187" s="184">
        <v>1</v>
      </c>
      <c r="C187" s="184">
        <v>2</v>
      </c>
      <c r="E187" s="44" t="s">
        <v>887</v>
      </c>
      <c r="F187" s="45">
        <v>1</v>
      </c>
      <c r="G187" s="45">
        <v>1</v>
      </c>
      <c r="I187" s="44" t="s">
        <v>707</v>
      </c>
      <c r="J187" s="45">
        <v>1</v>
      </c>
      <c r="K187" s="45">
        <v>1</v>
      </c>
    </row>
    <row r="188" spans="1:11" ht="12.75">
      <c r="A188" s="183" t="s">
        <v>1004</v>
      </c>
      <c r="B188" s="184">
        <v>2</v>
      </c>
      <c r="C188" s="184">
        <v>2</v>
      </c>
      <c r="E188" s="44" t="s">
        <v>888</v>
      </c>
      <c r="F188" s="45">
        <v>1</v>
      </c>
      <c r="G188" s="45">
        <v>1</v>
      </c>
      <c r="I188" s="44" t="s">
        <v>684</v>
      </c>
      <c r="J188" s="45">
        <v>1</v>
      </c>
      <c r="K188" s="45">
        <v>1</v>
      </c>
    </row>
    <row r="189" spans="1:11" ht="12.75">
      <c r="A189" s="183" t="s">
        <v>563</v>
      </c>
      <c r="B189" s="184">
        <v>2</v>
      </c>
      <c r="C189" s="184">
        <v>2</v>
      </c>
      <c r="E189" s="44" t="s">
        <v>889</v>
      </c>
      <c r="F189" s="45">
        <v>1</v>
      </c>
      <c r="G189" s="45">
        <v>1</v>
      </c>
      <c r="I189" s="44" t="s">
        <v>708</v>
      </c>
      <c r="J189" s="45">
        <v>1</v>
      </c>
      <c r="K189" s="45">
        <v>1</v>
      </c>
    </row>
    <row r="190" spans="1:11" ht="12.75">
      <c r="A190" s="183" t="s">
        <v>1005</v>
      </c>
      <c r="B190" s="184">
        <v>2</v>
      </c>
      <c r="C190" s="184">
        <v>2</v>
      </c>
      <c r="E190" s="44" t="s">
        <v>890</v>
      </c>
      <c r="F190" s="45">
        <v>1</v>
      </c>
      <c r="G190" s="45">
        <v>1</v>
      </c>
      <c r="I190" s="44" t="s">
        <v>660</v>
      </c>
      <c r="J190" s="45">
        <v>1</v>
      </c>
      <c r="K190" s="45">
        <v>1</v>
      </c>
    </row>
    <row r="191" spans="1:11" ht="12.75">
      <c r="A191" s="183" t="s">
        <v>1006</v>
      </c>
      <c r="B191" s="184">
        <v>2</v>
      </c>
      <c r="C191" s="184">
        <v>2</v>
      </c>
      <c r="E191" s="44" t="s">
        <v>571</v>
      </c>
      <c r="F191" s="45">
        <v>1</v>
      </c>
      <c r="G191" s="45">
        <v>1</v>
      </c>
      <c r="I191" s="44" t="s">
        <v>709</v>
      </c>
      <c r="J191" s="45">
        <v>1</v>
      </c>
      <c r="K191" s="45">
        <v>1</v>
      </c>
    </row>
    <row r="192" spans="1:11" ht="12.75">
      <c r="A192" s="183" t="s">
        <v>1007</v>
      </c>
      <c r="B192" s="184">
        <v>2</v>
      </c>
      <c r="C192" s="184">
        <v>2</v>
      </c>
      <c r="E192" s="44" t="s">
        <v>492</v>
      </c>
      <c r="F192" s="45">
        <v>1</v>
      </c>
      <c r="G192" s="45">
        <v>1</v>
      </c>
      <c r="I192" s="44" t="s">
        <v>773</v>
      </c>
      <c r="J192" s="45">
        <v>1</v>
      </c>
      <c r="K192" s="45">
        <v>1</v>
      </c>
    </row>
    <row r="193" spans="1:11" ht="12.75">
      <c r="A193" s="183" t="s">
        <v>1008</v>
      </c>
      <c r="B193" s="184">
        <v>2</v>
      </c>
      <c r="C193" s="184">
        <v>2</v>
      </c>
      <c r="E193" s="44" t="s">
        <v>745</v>
      </c>
      <c r="F193" s="45">
        <v>1</v>
      </c>
      <c r="G193" s="45">
        <v>1</v>
      </c>
      <c r="I193" s="44" t="s">
        <v>673</v>
      </c>
      <c r="J193" s="45">
        <v>1</v>
      </c>
      <c r="K193" s="45">
        <v>1</v>
      </c>
    </row>
    <row r="194" spans="1:11" ht="12.75">
      <c r="A194" s="183" t="s">
        <v>1009</v>
      </c>
      <c r="B194" s="184">
        <v>2</v>
      </c>
      <c r="C194" s="184">
        <v>2</v>
      </c>
      <c r="E194" s="44" t="s">
        <v>891</v>
      </c>
      <c r="F194" s="45">
        <v>1</v>
      </c>
      <c r="G194" s="45">
        <v>1</v>
      </c>
      <c r="I194" s="44" t="s">
        <v>661</v>
      </c>
      <c r="J194" s="45">
        <v>1</v>
      </c>
      <c r="K194" s="45">
        <v>1</v>
      </c>
    </row>
    <row r="195" spans="1:11" ht="12.75">
      <c r="A195" s="183" t="s">
        <v>1010</v>
      </c>
      <c r="B195" s="184">
        <v>1</v>
      </c>
      <c r="C195" s="184">
        <v>2</v>
      </c>
      <c r="E195" s="44" t="s">
        <v>892</v>
      </c>
      <c r="F195" s="45">
        <v>1</v>
      </c>
      <c r="G195" s="45">
        <v>1</v>
      </c>
      <c r="I195" s="44" t="s">
        <v>711</v>
      </c>
      <c r="J195" s="45">
        <v>1</v>
      </c>
      <c r="K195" s="45">
        <v>1</v>
      </c>
    </row>
    <row r="196" spans="1:11" ht="12.75">
      <c r="A196" s="183" t="s">
        <v>1011</v>
      </c>
      <c r="B196" s="184">
        <v>2</v>
      </c>
      <c r="C196" s="184">
        <v>2</v>
      </c>
      <c r="E196" s="44" t="s">
        <v>893</v>
      </c>
      <c r="F196" s="45">
        <v>1</v>
      </c>
      <c r="G196" s="45">
        <v>1</v>
      </c>
      <c r="I196" s="44" t="s">
        <v>780</v>
      </c>
      <c r="J196" s="45">
        <v>1</v>
      </c>
      <c r="K196" s="45">
        <v>1</v>
      </c>
    </row>
    <row r="197" spans="1:11" ht="12.75">
      <c r="A197" s="183" t="s">
        <v>1012</v>
      </c>
      <c r="B197" s="184">
        <v>2</v>
      </c>
      <c r="C197" s="184">
        <v>2</v>
      </c>
      <c r="E197" s="44" t="s">
        <v>894</v>
      </c>
      <c r="F197" s="45">
        <v>1</v>
      </c>
      <c r="G197" s="45">
        <v>1</v>
      </c>
      <c r="I197" s="44" t="s">
        <v>712</v>
      </c>
      <c r="J197" s="45">
        <v>1</v>
      </c>
      <c r="K197" s="45">
        <v>1</v>
      </c>
    </row>
    <row r="198" spans="1:11" ht="12.75">
      <c r="A198" s="183" t="s">
        <v>1013</v>
      </c>
      <c r="B198" s="184">
        <v>2</v>
      </c>
      <c r="C198" s="184">
        <v>2</v>
      </c>
      <c r="E198" s="44" t="s">
        <v>895</v>
      </c>
      <c r="F198" s="45">
        <v>1</v>
      </c>
      <c r="G198" s="45">
        <v>1</v>
      </c>
      <c r="I198" s="44" t="s">
        <v>690</v>
      </c>
      <c r="J198" s="45">
        <v>1</v>
      </c>
      <c r="K198" s="45">
        <v>1</v>
      </c>
    </row>
    <row r="199" spans="1:11" ht="12.75">
      <c r="A199" s="183" t="s">
        <v>832</v>
      </c>
      <c r="B199" s="184">
        <v>2</v>
      </c>
      <c r="C199" s="184">
        <v>2</v>
      </c>
      <c r="E199" s="44" t="s">
        <v>896</v>
      </c>
      <c r="F199" s="45">
        <v>1</v>
      </c>
      <c r="G199" s="45">
        <v>1</v>
      </c>
      <c r="I199" s="44" t="s">
        <v>601</v>
      </c>
      <c r="J199" s="45">
        <v>1</v>
      </c>
      <c r="K199" s="45">
        <v>1</v>
      </c>
    </row>
    <row r="200" spans="1:11" ht="12.75">
      <c r="A200" s="183" t="s">
        <v>737</v>
      </c>
      <c r="B200" s="184">
        <v>2</v>
      </c>
      <c r="C200" s="184">
        <v>2</v>
      </c>
      <c r="E200" s="44" t="s">
        <v>897</v>
      </c>
      <c r="F200" s="45">
        <v>1</v>
      </c>
      <c r="G200" s="45">
        <v>1</v>
      </c>
      <c r="I200" s="44" t="s">
        <v>623</v>
      </c>
      <c r="J200" s="45">
        <v>1</v>
      </c>
      <c r="K200" s="45">
        <v>1</v>
      </c>
    </row>
    <row r="201" spans="1:11" ht="12.75">
      <c r="A201" s="183" t="s">
        <v>617</v>
      </c>
      <c r="B201" s="184">
        <v>2</v>
      </c>
      <c r="C201" s="184">
        <v>2</v>
      </c>
      <c r="E201" s="44" t="s">
        <v>484</v>
      </c>
      <c r="F201" s="45">
        <v>1</v>
      </c>
      <c r="G201" s="45">
        <v>1</v>
      </c>
      <c r="I201" s="44" t="s">
        <v>576</v>
      </c>
      <c r="J201" s="45">
        <v>1</v>
      </c>
      <c r="K201" s="45">
        <v>1</v>
      </c>
    </row>
    <row r="202" spans="1:11" ht="12.75">
      <c r="A202" s="183" t="s">
        <v>1014</v>
      </c>
      <c r="B202" s="184">
        <v>2</v>
      </c>
      <c r="C202" s="184">
        <v>2</v>
      </c>
      <c r="E202" s="44" t="s">
        <v>898</v>
      </c>
      <c r="F202" s="45">
        <v>1</v>
      </c>
      <c r="G202" s="45">
        <v>1</v>
      </c>
      <c r="I202" s="44" t="s">
        <v>651</v>
      </c>
      <c r="J202" s="45">
        <v>1</v>
      </c>
      <c r="K202" s="45">
        <v>1</v>
      </c>
    </row>
    <row r="203" spans="1:11" ht="12.75">
      <c r="A203" s="183" t="s">
        <v>781</v>
      </c>
      <c r="B203" s="184">
        <v>2</v>
      </c>
      <c r="C203" s="184">
        <v>2</v>
      </c>
      <c r="E203" s="44" t="s">
        <v>899</v>
      </c>
      <c r="F203" s="45">
        <v>1</v>
      </c>
      <c r="G203" s="45">
        <v>1</v>
      </c>
      <c r="I203" s="44" t="s">
        <v>625</v>
      </c>
      <c r="J203" s="45">
        <v>1</v>
      </c>
      <c r="K203" s="45">
        <v>1</v>
      </c>
    </row>
    <row r="204" spans="1:11" ht="12.75">
      <c r="A204" s="183" t="s">
        <v>1015</v>
      </c>
      <c r="B204" s="184">
        <v>2</v>
      </c>
      <c r="C204" s="184">
        <v>2</v>
      </c>
      <c r="E204" s="44" t="s">
        <v>900</v>
      </c>
      <c r="F204" s="45">
        <v>1</v>
      </c>
      <c r="G204" s="45">
        <v>1</v>
      </c>
      <c r="I204" s="44" t="s">
        <v>610</v>
      </c>
      <c r="J204" s="45">
        <v>1</v>
      </c>
      <c r="K204" s="45">
        <v>1</v>
      </c>
    </row>
    <row r="205" spans="1:11" ht="12.75">
      <c r="A205" s="183" t="s">
        <v>1016</v>
      </c>
      <c r="B205" s="184">
        <v>2</v>
      </c>
      <c r="C205" s="184">
        <v>2</v>
      </c>
      <c r="E205" s="44" t="s">
        <v>901</v>
      </c>
      <c r="F205" s="45">
        <v>1</v>
      </c>
      <c r="G205" s="45">
        <v>1</v>
      </c>
      <c r="I205" s="44" t="s">
        <v>716</v>
      </c>
      <c r="J205" s="45">
        <v>1</v>
      </c>
      <c r="K205" s="45">
        <v>1</v>
      </c>
    </row>
    <row r="206" spans="1:11" ht="12.75">
      <c r="A206" s="183" t="s">
        <v>629</v>
      </c>
      <c r="B206" s="184">
        <v>2</v>
      </c>
      <c r="C206" s="184">
        <v>2</v>
      </c>
      <c r="E206" s="44" t="s">
        <v>615</v>
      </c>
      <c r="F206" s="45">
        <v>1</v>
      </c>
      <c r="G206" s="45">
        <v>1</v>
      </c>
      <c r="I206" s="44" t="s">
        <v>744</v>
      </c>
      <c r="J206" s="45">
        <v>1</v>
      </c>
      <c r="K206" s="45">
        <v>1</v>
      </c>
    </row>
    <row r="207" spans="1:11" ht="12.75">
      <c r="A207" s="183" t="s">
        <v>630</v>
      </c>
      <c r="B207" s="184">
        <v>2</v>
      </c>
      <c r="C207" s="184">
        <v>2</v>
      </c>
      <c r="E207" s="44" t="s">
        <v>902</v>
      </c>
      <c r="F207" s="45">
        <v>1</v>
      </c>
      <c r="G207" s="45">
        <v>1</v>
      </c>
      <c r="I207" s="44" t="s">
        <v>578</v>
      </c>
      <c r="J207" s="45">
        <v>1</v>
      </c>
      <c r="K207" s="45">
        <v>1</v>
      </c>
    </row>
    <row r="208" spans="1:11" ht="12.75">
      <c r="A208" s="183" t="s">
        <v>1017</v>
      </c>
      <c r="B208" s="184">
        <v>2</v>
      </c>
      <c r="C208" s="184">
        <v>2</v>
      </c>
      <c r="E208" s="44" t="s">
        <v>733</v>
      </c>
      <c r="F208" s="45">
        <v>1</v>
      </c>
      <c r="G208" s="45">
        <v>1</v>
      </c>
      <c r="I208" s="44" t="s">
        <v>665</v>
      </c>
      <c r="J208" s="45">
        <v>1</v>
      </c>
      <c r="K208" s="45">
        <v>1</v>
      </c>
    </row>
    <row r="209" spans="1:11" ht="12.75">
      <c r="A209" s="183" t="s">
        <v>1018</v>
      </c>
      <c r="B209" s="184">
        <v>1</v>
      </c>
      <c r="C209" s="184">
        <v>1</v>
      </c>
      <c r="E209" s="44" t="s">
        <v>903</v>
      </c>
      <c r="F209" s="45">
        <v>1</v>
      </c>
      <c r="G209" s="45">
        <v>1</v>
      </c>
      <c r="I209" s="44" t="s">
        <v>602</v>
      </c>
      <c r="J209" s="45">
        <v>1</v>
      </c>
      <c r="K209" s="45">
        <v>1</v>
      </c>
    </row>
    <row r="210" spans="1:11" ht="12.75">
      <c r="A210" s="183" t="s">
        <v>1019</v>
      </c>
      <c r="B210" s="184">
        <v>1</v>
      </c>
      <c r="C210" s="184">
        <v>1</v>
      </c>
      <c r="E210" s="44" t="s">
        <v>904</v>
      </c>
      <c r="F210" s="45">
        <v>1</v>
      </c>
      <c r="G210" s="45">
        <v>1</v>
      </c>
      <c r="I210" s="44" t="s">
        <v>666</v>
      </c>
      <c r="J210" s="45">
        <v>1</v>
      </c>
      <c r="K210" s="45">
        <v>1</v>
      </c>
    </row>
    <row r="211" spans="1:11" ht="12.75">
      <c r="A211" s="183" t="s">
        <v>1020</v>
      </c>
      <c r="B211" s="184">
        <v>1</v>
      </c>
      <c r="C211" s="184">
        <v>1</v>
      </c>
      <c r="E211" s="44" t="s">
        <v>905</v>
      </c>
      <c r="F211" s="45">
        <v>1</v>
      </c>
      <c r="G211" s="45">
        <v>1</v>
      </c>
      <c r="I211" s="44" t="s">
        <v>719</v>
      </c>
      <c r="J211" s="45">
        <v>1</v>
      </c>
      <c r="K211" s="45">
        <v>1</v>
      </c>
    </row>
    <row r="212" spans="1:11" ht="12.75">
      <c r="A212" s="183" t="s">
        <v>1021</v>
      </c>
      <c r="B212" s="184">
        <v>1</v>
      </c>
      <c r="C212" s="184">
        <v>1</v>
      </c>
      <c r="E212" s="44" t="s">
        <v>590</v>
      </c>
      <c r="F212" s="45">
        <v>1</v>
      </c>
      <c r="G212" s="45">
        <v>1</v>
      </c>
      <c r="I212" s="44" t="s">
        <v>558</v>
      </c>
      <c r="J212" s="45">
        <v>1</v>
      </c>
      <c r="K212" s="45">
        <v>1</v>
      </c>
    </row>
    <row r="213" spans="1:11" ht="12.75">
      <c r="A213" s="183" t="s">
        <v>1022</v>
      </c>
      <c r="B213" s="184">
        <v>1</v>
      </c>
      <c r="C213" s="184">
        <v>1</v>
      </c>
      <c r="E213" s="44" t="s">
        <v>906</v>
      </c>
      <c r="F213" s="45">
        <v>1</v>
      </c>
      <c r="G213" s="45">
        <v>1</v>
      </c>
      <c r="I213" s="44" t="s">
        <v>569</v>
      </c>
      <c r="J213" s="45">
        <v>1</v>
      </c>
      <c r="K213" s="45">
        <v>1</v>
      </c>
    </row>
    <row r="214" spans="1:11" ht="12.75">
      <c r="A214" s="183" t="s">
        <v>1023</v>
      </c>
      <c r="B214" s="184">
        <v>1</v>
      </c>
      <c r="C214" s="184">
        <v>1</v>
      </c>
      <c r="E214" s="44" t="s">
        <v>907</v>
      </c>
      <c r="F214" s="45">
        <v>1</v>
      </c>
      <c r="G214" s="45">
        <v>1</v>
      </c>
      <c r="I214" s="44" t="s">
        <v>585</v>
      </c>
      <c r="J214" s="45">
        <v>1</v>
      </c>
      <c r="K214" s="45">
        <v>1</v>
      </c>
    </row>
    <row r="215" spans="1:11" ht="12.75">
      <c r="A215" s="183" t="s">
        <v>701</v>
      </c>
      <c r="B215" s="184">
        <v>1</v>
      </c>
      <c r="C215" s="184">
        <v>1</v>
      </c>
      <c r="E215" s="44" t="s">
        <v>908</v>
      </c>
      <c r="F215" s="45">
        <v>1</v>
      </c>
      <c r="G215" s="45">
        <v>1</v>
      </c>
      <c r="I215" s="44" t="s">
        <v>644</v>
      </c>
      <c r="J215" s="45">
        <v>1</v>
      </c>
      <c r="K215" s="45">
        <v>1</v>
      </c>
    </row>
    <row r="216" spans="1:11" ht="12.75">
      <c r="A216" s="183" t="s">
        <v>1024</v>
      </c>
      <c r="B216" s="184">
        <v>1</v>
      </c>
      <c r="C216" s="184">
        <v>1</v>
      </c>
      <c r="E216" s="44" t="s">
        <v>617</v>
      </c>
      <c r="F216" s="45">
        <v>1</v>
      </c>
      <c r="G216" s="45">
        <v>1</v>
      </c>
      <c r="I216" s="44" t="s">
        <v>586</v>
      </c>
      <c r="J216" s="45">
        <v>1</v>
      </c>
      <c r="K216" s="45">
        <v>1</v>
      </c>
    </row>
    <row r="217" spans="1:11" ht="12.75">
      <c r="A217" s="183" t="s">
        <v>880</v>
      </c>
      <c r="B217" s="184">
        <v>1</v>
      </c>
      <c r="C217" s="184">
        <v>1</v>
      </c>
      <c r="E217" s="44" t="s">
        <v>909</v>
      </c>
      <c r="F217" s="45">
        <v>1</v>
      </c>
      <c r="G217" s="45">
        <v>1</v>
      </c>
      <c r="I217" s="44" t="s">
        <v>722</v>
      </c>
      <c r="J217" s="45">
        <v>1</v>
      </c>
      <c r="K217" s="45">
        <v>1</v>
      </c>
    </row>
    <row r="218" spans="1:11" ht="12.75">
      <c r="A218" s="183" t="s">
        <v>1025</v>
      </c>
      <c r="B218" s="184">
        <v>1</v>
      </c>
      <c r="C218" s="184">
        <v>1</v>
      </c>
      <c r="E218" s="44" t="s">
        <v>611</v>
      </c>
      <c r="F218" s="45">
        <v>1</v>
      </c>
      <c r="G218" s="45">
        <v>1</v>
      </c>
      <c r="I218" s="44" t="s">
        <v>657</v>
      </c>
      <c r="J218" s="45">
        <v>1</v>
      </c>
      <c r="K218" s="45">
        <v>1</v>
      </c>
    </row>
    <row r="219" spans="1:11" ht="12.75">
      <c r="A219" s="183" t="s">
        <v>782</v>
      </c>
      <c r="B219" s="184">
        <v>1</v>
      </c>
      <c r="C219" s="184">
        <v>1</v>
      </c>
      <c r="E219" s="44" t="s">
        <v>693</v>
      </c>
      <c r="F219" s="45">
        <v>1</v>
      </c>
      <c r="G219" s="45">
        <v>1</v>
      </c>
      <c r="I219" s="44" t="s">
        <v>723</v>
      </c>
      <c r="J219" s="45">
        <v>1</v>
      </c>
      <c r="K219" s="45">
        <v>1</v>
      </c>
    </row>
    <row r="220" spans="1:11" ht="12.75">
      <c r="A220" s="183" t="s">
        <v>1026</v>
      </c>
      <c r="B220" s="184">
        <v>1</v>
      </c>
      <c r="C220" s="184">
        <v>1</v>
      </c>
      <c r="E220" s="44" t="s">
        <v>910</v>
      </c>
      <c r="F220" s="45">
        <v>1</v>
      </c>
      <c r="G220" s="45">
        <v>1</v>
      </c>
      <c r="I220" s="44" t="s">
        <v>758</v>
      </c>
      <c r="J220" s="45">
        <v>1</v>
      </c>
      <c r="K220" s="45">
        <v>1</v>
      </c>
    </row>
    <row r="221" spans="1:11" ht="12.75">
      <c r="A221" s="183" t="s">
        <v>1027</v>
      </c>
      <c r="B221" s="184">
        <v>1</v>
      </c>
      <c r="C221" s="184">
        <v>1</v>
      </c>
      <c r="E221" s="44" t="s">
        <v>911</v>
      </c>
      <c r="F221" s="45">
        <v>1</v>
      </c>
      <c r="G221" s="45">
        <v>1</v>
      </c>
      <c r="I221" s="44" t="s">
        <v>675</v>
      </c>
      <c r="J221" s="45">
        <v>1</v>
      </c>
      <c r="K221" s="45">
        <v>1</v>
      </c>
    </row>
    <row r="222" spans="1:11" ht="12.75">
      <c r="A222" s="183" t="s">
        <v>1028</v>
      </c>
      <c r="B222" s="184">
        <v>1</v>
      </c>
      <c r="C222" s="184">
        <v>1</v>
      </c>
      <c r="E222" s="44" t="s">
        <v>912</v>
      </c>
      <c r="F222" s="45">
        <v>1</v>
      </c>
      <c r="G222" s="45">
        <v>1</v>
      </c>
      <c r="I222" s="44" t="s">
        <v>760</v>
      </c>
      <c r="J222" s="45">
        <v>1</v>
      </c>
      <c r="K222" s="45">
        <v>1</v>
      </c>
    </row>
    <row r="223" spans="1:11" ht="12.75">
      <c r="A223" s="183" t="s">
        <v>1029</v>
      </c>
      <c r="B223" s="184">
        <v>1</v>
      </c>
      <c r="C223" s="184">
        <v>1</v>
      </c>
      <c r="E223" s="44" t="s">
        <v>913</v>
      </c>
      <c r="F223" s="45">
        <v>1</v>
      </c>
      <c r="G223" s="45">
        <v>1</v>
      </c>
      <c r="I223" s="44" t="s">
        <v>725</v>
      </c>
      <c r="J223" s="45">
        <v>1</v>
      </c>
      <c r="K223" s="45">
        <v>1</v>
      </c>
    </row>
    <row r="224" spans="1:11" ht="12.75">
      <c r="A224" s="183" t="s">
        <v>1030</v>
      </c>
      <c r="B224" s="184">
        <v>1</v>
      </c>
      <c r="C224" s="184">
        <v>1</v>
      </c>
      <c r="E224" s="44" t="s">
        <v>914</v>
      </c>
      <c r="F224" s="45">
        <v>1</v>
      </c>
      <c r="G224" s="45">
        <v>1</v>
      </c>
      <c r="I224" s="44" t="s">
        <v>762</v>
      </c>
      <c r="J224" s="45">
        <v>1</v>
      </c>
      <c r="K224" s="45">
        <v>1</v>
      </c>
    </row>
    <row r="225" spans="1:11" ht="12.75">
      <c r="A225" s="183" t="s">
        <v>1031</v>
      </c>
      <c r="B225" s="184">
        <v>1</v>
      </c>
      <c r="C225" s="184">
        <v>1</v>
      </c>
      <c r="E225" s="44" t="s">
        <v>769</v>
      </c>
      <c r="F225" s="45">
        <v>1</v>
      </c>
      <c r="G225" s="45">
        <v>1</v>
      </c>
      <c r="I225" s="44" t="s">
        <v>788</v>
      </c>
      <c r="J225" s="45">
        <v>1</v>
      </c>
      <c r="K225" s="45">
        <v>1</v>
      </c>
    </row>
    <row r="226" spans="1:11" ht="12.75">
      <c r="A226" s="183" t="s">
        <v>807</v>
      </c>
      <c r="B226" s="184">
        <v>1</v>
      </c>
      <c r="C226" s="184">
        <v>1</v>
      </c>
      <c r="E226" s="44" t="s">
        <v>915</v>
      </c>
      <c r="F226" s="45">
        <v>1</v>
      </c>
      <c r="G226" s="45">
        <v>1</v>
      </c>
      <c r="I226" s="44" t="s">
        <v>574</v>
      </c>
      <c r="J226" s="45">
        <v>1</v>
      </c>
      <c r="K226" s="45">
        <v>1</v>
      </c>
    </row>
    <row r="227" spans="1:11" ht="12.75">
      <c r="A227" s="183" t="s">
        <v>1032</v>
      </c>
      <c r="B227" s="184">
        <v>1</v>
      </c>
      <c r="C227" s="184">
        <v>1</v>
      </c>
      <c r="E227" s="44" t="s">
        <v>658</v>
      </c>
      <c r="F227" s="45">
        <v>1</v>
      </c>
      <c r="G227" s="45">
        <v>1</v>
      </c>
      <c r="I227" s="44" t="s">
        <v>727</v>
      </c>
      <c r="J227" s="45">
        <v>1</v>
      </c>
      <c r="K227" s="45">
        <v>1</v>
      </c>
    </row>
    <row r="228" spans="1:11" ht="12.75">
      <c r="A228" s="183" t="s">
        <v>1033</v>
      </c>
      <c r="B228" s="184">
        <v>1</v>
      </c>
      <c r="C228" s="184">
        <v>1</v>
      </c>
      <c r="E228" s="44" t="s">
        <v>916</v>
      </c>
      <c r="F228" s="45">
        <v>1</v>
      </c>
      <c r="G228" s="45">
        <v>1</v>
      </c>
      <c r="I228" s="44" t="s">
        <v>591</v>
      </c>
      <c r="J228" s="45">
        <v>1</v>
      </c>
      <c r="K228" s="45">
        <v>1</v>
      </c>
    </row>
    <row r="229" spans="1:11" ht="12.75">
      <c r="A229" s="183" t="s">
        <v>1034</v>
      </c>
      <c r="B229" s="184">
        <v>1</v>
      </c>
      <c r="C229" s="184">
        <v>1</v>
      </c>
      <c r="E229" s="44" t="s">
        <v>782</v>
      </c>
      <c r="F229" s="45">
        <v>1</v>
      </c>
      <c r="G229" s="45">
        <v>1</v>
      </c>
      <c r="I229" s="44" t="s">
        <v>579</v>
      </c>
      <c r="J229" s="45">
        <v>1</v>
      </c>
      <c r="K229" s="45">
        <v>1</v>
      </c>
    </row>
    <row r="230" spans="1:11" ht="12.75">
      <c r="A230" s="183" t="s">
        <v>886</v>
      </c>
      <c r="B230" s="184">
        <v>1</v>
      </c>
      <c r="C230" s="184">
        <v>1</v>
      </c>
      <c r="E230" s="44" t="s">
        <v>917</v>
      </c>
      <c r="F230" s="45">
        <v>1</v>
      </c>
      <c r="G230" s="45">
        <v>1</v>
      </c>
      <c r="I230" s="44" t="s">
        <v>618</v>
      </c>
      <c r="J230" s="45">
        <v>1</v>
      </c>
      <c r="K230" s="45">
        <v>1</v>
      </c>
    </row>
    <row r="231" spans="1:11" ht="12.75">
      <c r="A231" s="183" t="s">
        <v>1035</v>
      </c>
      <c r="B231" s="184">
        <v>1</v>
      </c>
      <c r="C231" s="184">
        <v>1</v>
      </c>
      <c r="E231" s="44" t="s">
        <v>918</v>
      </c>
      <c r="F231" s="45">
        <v>1</v>
      </c>
      <c r="G231" s="45">
        <v>1</v>
      </c>
      <c r="I231" s="44" t="s">
        <v>280</v>
      </c>
      <c r="J231" s="45">
        <v>1</v>
      </c>
      <c r="K231" s="45">
        <v>1</v>
      </c>
    </row>
    <row r="232" spans="1:11" ht="12.75">
      <c r="A232" s="183" t="s">
        <v>1036</v>
      </c>
      <c r="B232" s="184">
        <v>1</v>
      </c>
      <c r="C232" s="184">
        <v>1</v>
      </c>
      <c r="E232" s="44" t="s">
        <v>919</v>
      </c>
      <c r="F232" s="45">
        <v>1</v>
      </c>
      <c r="G232" s="45">
        <v>1</v>
      </c>
      <c r="I232" s="44" t="s">
        <v>592</v>
      </c>
      <c r="J232" s="45">
        <v>1</v>
      </c>
      <c r="K232" s="45">
        <v>1</v>
      </c>
    </row>
    <row r="233" spans="1:11" ht="12.75">
      <c r="A233" s="183" t="s">
        <v>1037</v>
      </c>
      <c r="B233" s="184">
        <v>1</v>
      </c>
      <c r="C233" s="184">
        <v>1</v>
      </c>
      <c r="E233" s="44" t="s">
        <v>920</v>
      </c>
      <c r="F233" s="45">
        <v>1</v>
      </c>
      <c r="G233" s="45">
        <v>1</v>
      </c>
      <c r="I233" s="44" t="s">
        <v>730</v>
      </c>
      <c r="J233" s="45">
        <v>1</v>
      </c>
      <c r="K233" s="45">
        <v>1</v>
      </c>
    </row>
    <row r="234" spans="1:11" ht="12.75">
      <c r="A234" s="183" t="s">
        <v>1038</v>
      </c>
      <c r="B234" s="184">
        <v>1</v>
      </c>
      <c r="C234" s="184">
        <v>1</v>
      </c>
      <c r="E234" s="44" t="s">
        <v>921</v>
      </c>
      <c r="F234" s="45">
        <v>1</v>
      </c>
      <c r="G234" s="45">
        <v>1</v>
      </c>
      <c r="I234" s="44" t="s">
        <v>772</v>
      </c>
      <c r="J234" s="45">
        <v>1</v>
      </c>
      <c r="K234" s="45">
        <v>1</v>
      </c>
    </row>
    <row r="235" spans="1:11" ht="12.75">
      <c r="A235" s="183" t="s">
        <v>888</v>
      </c>
      <c r="B235" s="184">
        <v>1</v>
      </c>
      <c r="C235" s="184">
        <v>1</v>
      </c>
      <c r="E235" s="44" t="s">
        <v>922</v>
      </c>
      <c r="F235" s="45">
        <v>1</v>
      </c>
      <c r="G235" s="45">
        <v>1</v>
      </c>
      <c r="I235" s="44" t="s">
        <v>580</v>
      </c>
      <c r="J235" s="45">
        <v>1</v>
      </c>
      <c r="K235" s="45">
        <v>1</v>
      </c>
    </row>
    <row r="236" spans="1:11" ht="12.75">
      <c r="A236" s="183" t="s">
        <v>1039</v>
      </c>
      <c r="B236" s="184">
        <v>1</v>
      </c>
      <c r="C236" s="184">
        <v>1</v>
      </c>
      <c r="E236" s="44" t="s">
        <v>923</v>
      </c>
      <c r="F236" s="45">
        <v>1</v>
      </c>
      <c r="G236" s="45">
        <v>1</v>
      </c>
      <c r="I236" s="44" t="s">
        <v>774</v>
      </c>
      <c r="J236" s="45">
        <v>1</v>
      </c>
      <c r="K236" s="45">
        <v>1</v>
      </c>
    </row>
    <row r="237" spans="1:11" ht="12.75">
      <c r="A237" s="183" t="s">
        <v>1040</v>
      </c>
      <c r="B237" s="184">
        <v>1</v>
      </c>
      <c r="C237" s="184">
        <v>1</v>
      </c>
      <c r="E237" s="44" t="s">
        <v>924</v>
      </c>
      <c r="F237" s="45">
        <v>1</v>
      </c>
      <c r="G237" s="45">
        <v>1</v>
      </c>
      <c r="I237" s="44" t="s">
        <v>564</v>
      </c>
      <c r="J237" s="45">
        <v>1</v>
      </c>
      <c r="K237" s="45">
        <v>1</v>
      </c>
    </row>
    <row r="238" spans="1:11" ht="12.75">
      <c r="A238" s="183" t="s">
        <v>838</v>
      </c>
      <c r="B238" s="184">
        <v>1</v>
      </c>
      <c r="C238" s="184">
        <v>1</v>
      </c>
      <c r="E238" s="44" t="s">
        <v>925</v>
      </c>
      <c r="F238" s="45">
        <v>1</v>
      </c>
      <c r="G238" s="45">
        <v>1</v>
      </c>
      <c r="I238" s="44" t="s">
        <v>559</v>
      </c>
      <c r="J238" s="45">
        <v>1</v>
      </c>
      <c r="K238" s="45">
        <v>1</v>
      </c>
    </row>
    <row r="239" spans="1:11" ht="12.75">
      <c r="A239" s="183" t="s">
        <v>1041</v>
      </c>
      <c r="B239" s="184">
        <v>1</v>
      </c>
      <c r="C239" s="184">
        <v>1</v>
      </c>
      <c r="E239" s="126" t="s">
        <v>14</v>
      </c>
      <c r="F239" s="126">
        <f>SUM(F6:F238)</f>
        <v>1693</v>
      </c>
      <c r="G239" s="126">
        <f>SUM(G6:G238)</f>
        <v>5320</v>
      </c>
      <c r="I239" s="44" t="s">
        <v>677</v>
      </c>
      <c r="J239" s="45">
        <v>1</v>
      </c>
      <c r="K239" s="45">
        <v>1</v>
      </c>
    </row>
    <row r="240" spans="1:11" ht="12.75">
      <c r="A240" s="183" t="s">
        <v>1042</v>
      </c>
      <c r="B240" s="184">
        <v>1</v>
      </c>
      <c r="C240" s="184">
        <v>1</v>
      </c>
      <c r="I240" s="44" t="s">
        <v>662</v>
      </c>
      <c r="J240" s="45">
        <v>1</v>
      </c>
      <c r="K240" s="45">
        <v>1</v>
      </c>
    </row>
    <row r="241" spans="1:11" ht="12.75">
      <c r="A241" s="183" t="s">
        <v>1043</v>
      </c>
      <c r="B241" s="184">
        <v>1</v>
      </c>
      <c r="C241" s="184">
        <v>1</v>
      </c>
      <c r="I241" s="44" t="s">
        <v>570</v>
      </c>
      <c r="J241" s="45">
        <v>1</v>
      </c>
      <c r="K241" s="45">
        <v>1</v>
      </c>
    </row>
    <row r="242" spans="1:11" ht="12.75">
      <c r="A242" s="183" t="s">
        <v>1044</v>
      </c>
      <c r="B242" s="184">
        <v>1</v>
      </c>
      <c r="C242" s="184">
        <v>1</v>
      </c>
      <c r="I242" s="44" t="s">
        <v>556</v>
      </c>
      <c r="J242" s="45">
        <v>1</v>
      </c>
      <c r="K242" s="45">
        <v>1</v>
      </c>
    </row>
    <row r="243" spans="1:11" ht="12.75">
      <c r="A243" s="183" t="s">
        <v>199</v>
      </c>
      <c r="B243" s="184">
        <v>1</v>
      </c>
      <c r="C243" s="184">
        <v>1</v>
      </c>
      <c r="I243" s="44" t="s">
        <v>606</v>
      </c>
      <c r="J243" s="45">
        <v>1</v>
      </c>
      <c r="K243" s="45">
        <v>1</v>
      </c>
    </row>
    <row r="244" spans="1:11" ht="12.75">
      <c r="A244" s="183" t="s">
        <v>1045</v>
      </c>
      <c r="B244" s="184">
        <v>1</v>
      </c>
      <c r="C244" s="184">
        <v>1</v>
      </c>
      <c r="I244" s="44" t="s">
        <v>594</v>
      </c>
      <c r="J244" s="45">
        <v>1</v>
      </c>
      <c r="K244" s="45">
        <v>1</v>
      </c>
    </row>
    <row r="245" spans="1:11" ht="12.75">
      <c r="A245" s="183" t="s">
        <v>1046</v>
      </c>
      <c r="B245" s="184">
        <v>1</v>
      </c>
      <c r="C245" s="184">
        <v>1</v>
      </c>
      <c r="I245" s="44" t="s">
        <v>736</v>
      </c>
      <c r="J245" s="45">
        <v>1</v>
      </c>
      <c r="K245" s="45">
        <v>1</v>
      </c>
    </row>
    <row r="246" spans="1:11" ht="12.75">
      <c r="A246" s="183" t="s">
        <v>892</v>
      </c>
      <c r="B246" s="184">
        <v>1</v>
      </c>
      <c r="C246" s="184">
        <v>1</v>
      </c>
      <c r="I246" s="44" t="s">
        <v>689</v>
      </c>
      <c r="J246" s="45">
        <v>1</v>
      </c>
      <c r="K246" s="45">
        <v>1</v>
      </c>
    </row>
    <row r="247" spans="1:11" ht="12.75">
      <c r="A247" s="183" t="s">
        <v>1047</v>
      </c>
      <c r="B247" s="184">
        <v>1</v>
      </c>
      <c r="C247" s="184">
        <v>1</v>
      </c>
      <c r="I247" s="44" t="s">
        <v>648</v>
      </c>
      <c r="J247" s="45">
        <v>1</v>
      </c>
      <c r="K247" s="45">
        <v>1</v>
      </c>
    </row>
    <row r="248" spans="1:11" ht="12.75">
      <c r="A248" s="183" t="s">
        <v>1048</v>
      </c>
      <c r="B248" s="184">
        <v>1</v>
      </c>
      <c r="C248" s="184">
        <v>1</v>
      </c>
      <c r="I248" s="44" t="s">
        <v>785</v>
      </c>
      <c r="J248" s="45">
        <v>1</v>
      </c>
      <c r="K248" s="45">
        <v>1</v>
      </c>
    </row>
    <row r="249" spans="1:11" ht="12.75">
      <c r="A249" s="183" t="s">
        <v>1049</v>
      </c>
      <c r="B249" s="184">
        <v>1</v>
      </c>
      <c r="C249" s="184">
        <v>1</v>
      </c>
      <c r="I249" s="44" t="s">
        <v>649</v>
      </c>
      <c r="J249" s="45">
        <v>1</v>
      </c>
      <c r="K249" s="45">
        <v>1</v>
      </c>
    </row>
    <row r="250" spans="1:11" ht="12.75">
      <c r="A250" s="183" t="s">
        <v>733</v>
      </c>
      <c r="B250" s="184">
        <v>1</v>
      </c>
      <c r="C250" s="184">
        <v>1</v>
      </c>
      <c r="I250" s="44" t="s">
        <v>786</v>
      </c>
      <c r="J250" s="45">
        <v>1</v>
      </c>
      <c r="K250" s="45">
        <v>1</v>
      </c>
    </row>
    <row r="251" spans="1:11" ht="12.75">
      <c r="A251" s="183" t="s">
        <v>766</v>
      </c>
      <c r="B251" s="184">
        <v>1</v>
      </c>
      <c r="C251" s="184">
        <v>1</v>
      </c>
      <c r="I251" s="44" t="s">
        <v>565</v>
      </c>
      <c r="J251" s="45">
        <v>1</v>
      </c>
      <c r="K251" s="45">
        <v>1</v>
      </c>
    </row>
    <row r="252" spans="1:11" ht="12.75">
      <c r="A252" s="183" t="s">
        <v>1050</v>
      </c>
      <c r="B252" s="184">
        <v>1</v>
      </c>
      <c r="C252" s="184">
        <v>1</v>
      </c>
      <c r="I252" s="44" t="s">
        <v>664</v>
      </c>
      <c r="J252" s="45">
        <v>1</v>
      </c>
      <c r="K252" s="45">
        <v>1</v>
      </c>
    </row>
    <row r="253" spans="1:11" ht="12.75">
      <c r="A253" s="183" t="s">
        <v>1051</v>
      </c>
      <c r="B253" s="184">
        <v>1</v>
      </c>
      <c r="C253" s="184">
        <v>1</v>
      </c>
      <c r="I253" s="44" t="s">
        <v>626</v>
      </c>
      <c r="J253" s="45">
        <v>1</v>
      </c>
      <c r="K253" s="45">
        <v>1</v>
      </c>
    </row>
    <row r="254" spans="1:11" ht="12.75">
      <c r="A254" s="183" t="s">
        <v>1052</v>
      </c>
      <c r="B254" s="184">
        <v>1</v>
      </c>
      <c r="C254" s="184">
        <v>1</v>
      </c>
      <c r="I254" s="44" t="s">
        <v>563</v>
      </c>
      <c r="J254" s="45">
        <v>1</v>
      </c>
      <c r="K254" s="45">
        <v>1</v>
      </c>
    </row>
    <row r="255" spans="1:11" ht="12.75">
      <c r="A255" s="183" t="s">
        <v>1053</v>
      </c>
      <c r="B255" s="184">
        <v>1</v>
      </c>
      <c r="C255" s="184">
        <v>1</v>
      </c>
      <c r="I255" s="44" t="s">
        <v>561</v>
      </c>
      <c r="J255" s="45">
        <v>1</v>
      </c>
      <c r="K255" s="45">
        <v>1</v>
      </c>
    </row>
    <row r="256" spans="1:11" ht="12.75">
      <c r="A256" s="183" t="s">
        <v>1054</v>
      </c>
      <c r="B256" s="184">
        <v>1</v>
      </c>
      <c r="C256" s="184">
        <v>1</v>
      </c>
      <c r="I256" s="44" t="s">
        <v>705</v>
      </c>
      <c r="J256" s="45">
        <v>1</v>
      </c>
      <c r="K256" s="45">
        <v>1</v>
      </c>
    </row>
    <row r="257" spans="1:11" ht="12.75">
      <c r="A257" s="183" t="s">
        <v>1055</v>
      </c>
      <c r="B257" s="184">
        <v>1</v>
      </c>
      <c r="C257" s="184">
        <v>1</v>
      </c>
      <c r="I257" s="179" t="s">
        <v>14</v>
      </c>
      <c r="J257" s="180">
        <f>SUM(J6:J256)</f>
        <v>2095</v>
      </c>
      <c r="K257" s="180">
        <f>SUM(K6:K256)</f>
        <v>8971</v>
      </c>
    </row>
    <row r="258" spans="1:3" ht="12.75">
      <c r="A258" s="183" t="s">
        <v>1056</v>
      </c>
      <c r="B258" s="184">
        <v>1</v>
      </c>
      <c r="C258" s="184">
        <v>1</v>
      </c>
    </row>
    <row r="259" spans="1:3" ht="12.75">
      <c r="A259" s="183" t="s">
        <v>1057</v>
      </c>
      <c r="B259" s="184">
        <v>1</v>
      </c>
      <c r="C259" s="184">
        <v>1</v>
      </c>
    </row>
    <row r="260" spans="1:3" ht="12.75">
      <c r="A260" s="183" t="s">
        <v>1058</v>
      </c>
      <c r="B260" s="184">
        <v>1</v>
      </c>
      <c r="C260" s="184">
        <v>1</v>
      </c>
    </row>
    <row r="261" spans="1:3" ht="12.75">
      <c r="A261" s="183" t="s">
        <v>1059</v>
      </c>
      <c r="B261" s="184">
        <v>1</v>
      </c>
      <c r="C261" s="184">
        <v>1</v>
      </c>
    </row>
    <row r="262" spans="1:3" ht="12.75">
      <c r="A262" s="183" t="s">
        <v>1060</v>
      </c>
      <c r="B262" s="184">
        <v>1</v>
      </c>
      <c r="C262" s="184">
        <v>1</v>
      </c>
    </row>
    <row r="263" spans="1:3" ht="12.75">
      <c r="A263" s="183" t="s">
        <v>1061</v>
      </c>
      <c r="B263" s="184">
        <v>1</v>
      </c>
      <c r="C263" s="184">
        <v>1</v>
      </c>
    </row>
    <row r="264" spans="1:3" ht="12.75">
      <c r="A264" s="183" t="s">
        <v>1062</v>
      </c>
      <c r="B264" s="184">
        <v>1</v>
      </c>
      <c r="C264" s="184">
        <v>1</v>
      </c>
    </row>
    <row r="265" spans="1:3" ht="12.75">
      <c r="A265" s="183" t="s">
        <v>1063</v>
      </c>
      <c r="B265" s="184">
        <v>1</v>
      </c>
      <c r="C265" s="184">
        <v>1</v>
      </c>
    </row>
    <row r="266" spans="1:3" ht="12.75">
      <c r="A266" s="183" t="s">
        <v>1064</v>
      </c>
      <c r="B266" s="184">
        <v>1</v>
      </c>
      <c r="C266" s="184">
        <v>1</v>
      </c>
    </row>
    <row r="267" spans="1:3" ht="12.75">
      <c r="A267" s="183" t="s">
        <v>1065</v>
      </c>
      <c r="B267" s="184">
        <v>1</v>
      </c>
      <c r="C267" s="184">
        <v>1</v>
      </c>
    </row>
    <row r="268" spans="1:3" ht="12.75">
      <c r="A268" s="183" t="s">
        <v>1066</v>
      </c>
      <c r="B268" s="184">
        <v>1</v>
      </c>
      <c r="C268" s="184">
        <v>1</v>
      </c>
    </row>
    <row r="269" spans="1:3" ht="12.75">
      <c r="A269" s="183" t="s">
        <v>1067</v>
      </c>
      <c r="B269" s="184">
        <v>1</v>
      </c>
      <c r="C269" s="184">
        <v>1</v>
      </c>
    </row>
    <row r="270" spans="1:3" ht="12.75">
      <c r="A270" s="183" t="s">
        <v>1068</v>
      </c>
      <c r="B270" s="184">
        <v>1</v>
      </c>
      <c r="C270" s="184">
        <v>1</v>
      </c>
    </row>
    <row r="271" spans="1:3" ht="12.75">
      <c r="A271" s="183" t="s">
        <v>1069</v>
      </c>
      <c r="B271" s="184">
        <v>1</v>
      </c>
      <c r="C271" s="184">
        <v>1</v>
      </c>
    </row>
    <row r="272" spans="1:3" ht="12.75">
      <c r="A272" s="183" t="s">
        <v>622</v>
      </c>
      <c r="B272" s="184">
        <v>1</v>
      </c>
      <c r="C272" s="184">
        <v>1</v>
      </c>
    </row>
    <row r="273" spans="1:3" ht="12.75">
      <c r="A273" s="183" t="s">
        <v>1070</v>
      </c>
      <c r="B273" s="184">
        <v>1</v>
      </c>
      <c r="C273" s="184">
        <v>1</v>
      </c>
    </row>
    <row r="274" spans="1:3" ht="12.75">
      <c r="A274" s="183" t="s">
        <v>1071</v>
      </c>
      <c r="B274" s="184">
        <v>1</v>
      </c>
      <c r="C274" s="184">
        <v>1</v>
      </c>
    </row>
    <row r="275" spans="1:3" ht="12.75">
      <c r="A275" s="183" t="s">
        <v>1072</v>
      </c>
      <c r="B275" s="184">
        <v>1</v>
      </c>
      <c r="C275" s="184">
        <v>1</v>
      </c>
    </row>
    <row r="276" spans="1:3" ht="12.75">
      <c r="A276" s="183" t="s">
        <v>1073</v>
      </c>
      <c r="B276" s="184">
        <v>1</v>
      </c>
      <c r="C276" s="184">
        <v>1</v>
      </c>
    </row>
    <row r="277" spans="1:3" ht="12.75">
      <c r="A277" s="183" t="s">
        <v>1074</v>
      </c>
      <c r="B277" s="184">
        <v>1</v>
      </c>
      <c r="C277" s="184">
        <v>1</v>
      </c>
    </row>
    <row r="278" spans="1:3" ht="12.75">
      <c r="A278" s="183" t="s">
        <v>648</v>
      </c>
      <c r="B278" s="184">
        <v>1</v>
      </c>
      <c r="C278" s="184">
        <v>1</v>
      </c>
    </row>
    <row r="279" spans="1:3" ht="12.75">
      <c r="A279" s="183" t="s">
        <v>1075</v>
      </c>
      <c r="B279" s="184">
        <v>1</v>
      </c>
      <c r="C279" s="184">
        <v>1</v>
      </c>
    </row>
    <row r="280" spans="1:3" ht="12.75">
      <c r="A280" s="183" t="s">
        <v>690</v>
      </c>
      <c r="B280" s="184">
        <v>1</v>
      </c>
      <c r="C280" s="184">
        <v>1</v>
      </c>
    </row>
    <row r="281" spans="1:3" ht="12.75">
      <c r="A281" s="183" t="s">
        <v>1076</v>
      </c>
      <c r="B281" s="184">
        <v>1</v>
      </c>
      <c r="C281" s="184">
        <v>1</v>
      </c>
    </row>
    <row r="282" spans="1:3" ht="12.75">
      <c r="A282" s="183" t="s">
        <v>1077</v>
      </c>
      <c r="B282" s="184">
        <v>1</v>
      </c>
      <c r="C282" s="184">
        <v>1</v>
      </c>
    </row>
    <row r="283" spans="1:3" ht="12.75">
      <c r="A283" s="183" t="s">
        <v>571</v>
      </c>
      <c r="B283" s="184">
        <v>1</v>
      </c>
      <c r="C283" s="184">
        <v>1</v>
      </c>
    </row>
    <row r="284" spans="1:3" ht="12.75">
      <c r="A284" s="183" t="s">
        <v>1078</v>
      </c>
      <c r="B284" s="184">
        <v>1</v>
      </c>
      <c r="C284" s="184">
        <v>1</v>
      </c>
    </row>
    <row r="285" spans="1:3" ht="12.75">
      <c r="A285" s="183" t="s">
        <v>1079</v>
      </c>
      <c r="B285" s="184">
        <v>1</v>
      </c>
      <c r="C285" s="184">
        <v>1</v>
      </c>
    </row>
    <row r="286" spans="1:3" ht="12.75">
      <c r="A286" s="183" t="s">
        <v>1080</v>
      </c>
      <c r="B286" s="184">
        <v>1</v>
      </c>
      <c r="C286" s="184">
        <v>1</v>
      </c>
    </row>
    <row r="287" spans="1:3" ht="12.75">
      <c r="A287" s="183" t="s">
        <v>1081</v>
      </c>
      <c r="B287" s="184">
        <v>1</v>
      </c>
      <c r="C287" s="184">
        <v>1</v>
      </c>
    </row>
    <row r="288" spans="1:3" ht="12.75">
      <c r="A288" s="183" t="s">
        <v>1082</v>
      </c>
      <c r="B288" s="184">
        <v>1</v>
      </c>
      <c r="C288" s="184">
        <v>1</v>
      </c>
    </row>
    <row r="289" spans="1:3" ht="12.75">
      <c r="A289" s="183" t="s">
        <v>759</v>
      </c>
      <c r="B289" s="184">
        <v>1</v>
      </c>
      <c r="C289" s="184">
        <v>1</v>
      </c>
    </row>
    <row r="290" spans="1:3" ht="12.75">
      <c r="A290" s="183" t="s">
        <v>917</v>
      </c>
      <c r="B290" s="184">
        <v>1</v>
      </c>
      <c r="C290" s="184">
        <v>1</v>
      </c>
    </row>
    <row r="291" spans="1:3" ht="12.75">
      <c r="A291" s="183" t="s">
        <v>867</v>
      </c>
      <c r="B291" s="184">
        <v>1</v>
      </c>
      <c r="C291" s="184">
        <v>1</v>
      </c>
    </row>
    <row r="292" spans="1:3" ht="12.75">
      <c r="A292" s="183" t="s">
        <v>1083</v>
      </c>
      <c r="B292" s="184">
        <v>1</v>
      </c>
      <c r="C292" s="184">
        <v>1</v>
      </c>
    </row>
    <row r="293" spans="1:3" ht="12.75">
      <c r="A293" s="183" t="s">
        <v>1084</v>
      </c>
      <c r="B293" s="184">
        <v>1</v>
      </c>
      <c r="C293" s="184">
        <v>1</v>
      </c>
    </row>
    <row r="294" spans="1:3" ht="12.75">
      <c r="A294" s="183" t="s">
        <v>1085</v>
      </c>
      <c r="B294" s="184">
        <v>1</v>
      </c>
      <c r="C294" s="184">
        <v>1</v>
      </c>
    </row>
    <row r="295" spans="1:3" ht="12.75">
      <c r="A295" s="183" t="s">
        <v>852</v>
      </c>
      <c r="B295" s="184">
        <v>1</v>
      </c>
      <c r="C295" s="184">
        <v>1</v>
      </c>
    </row>
    <row r="296" spans="1:3" ht="12.75">
      <c r="A296" s="183" t="s">
        <v>1086</v>
      </c>
      <c r="B296" s="184">
        <v>1</v>
      </c>
      <c r="C296" s="184">
        <v>1</v>
      </c>
    </row>
    <row r="297" spans="1:3" ht="12.75">
      <c r="A297" s="183" t="s">
        <v>1087</v>
      </c>
      <c r="B297" s="184">
        <v>1</v>
      </c>
      <c r="C297" s="184">
        <v>1</v>
      </c>
    </row>
    <row r="298" spans="1:3" ht="12.75">
      <c r="A298" s="183" t="s">
        <v>1088</v>
      </c>
      <c r="B298" s="184">
        <v>1</v>
      </c>
      <c r="C298" s="184">
        <v>1</v>
      </c>
    </row>
    <row r="299" spans="1:3" ht="12.75">
      <c r="A299" s="183" t="s">
        <v>653</v>
      </c>
      <c r="B299" s="184">
        <v>1</v>
      </c>
      <c r="C299" s="184">
        <v>1</v>
      </c>
    </row>
    <row r="300" spans="1:3" ht="12.75">
      <c r="A300" s="183" t="s">
        <v>1089</v>
      </c>
      <c r="B300" s="184">
        <v>1</v>
      </c>
      <c r="C300" s="184">
        <v>1</v>
      </c>
    </row>
    <row r="301" spans="1:3" ht="12.75">
      <c r="A301" s="183" t="s">
        <v>1090</v>
      </c>
      <c r="B301" s="184">
        <v>1</v>
      </c>
      <c r="C301" s="184">
        <v>1</v>
      </c>
    </row>
    <row r="302" spans="1:3" ht="12.75">
      <c r="A302" s="183" t="s">
        <v>1091</v>
      </c>
      <c r="B302" s="184">
        <v>1</v>
      </c>
      <c r="C302" s="184">
        <v>1</v>
      </c>
    </row>
    <row r="303" spans="1:3" ht="12.75">
      <c r="A303" s="183" t="s">
        <v>639</v>
      </c>
      <c r="B303" s="184">
        <v>1</v>
      </c>
      <c r="C303" s="184">
        <v>1</v>
      </c>
    </row>
    <row r="304" spans="1:3" ht="12.75">
      <c r="A304" s="183" t="s">
        <v>1092</v>
      </c>
      <c r="B304" s="184">
        <v>1</v>
      </c>
      <c r="C304" s="184">
        <v>1</v>
      </c>
    </row>
    <row r="305" spans="1:3" ht="12.75">
      <c r="A305" s="183" t="s">
        <v>1093</v>
      </c>
      <c r="B305" s="184">
        <v>1</v>
      </c>
      <c r="C305" s="184">
        <v>1</v>
      </c>
    </row>
    <row r="306" spans="1:3" ht="12.75">
      <c r="A306" s="183" t="s">
        <v>1094</v>
      </c>
      <c r="B306" s="184">
        <v>1</v>
      </c>
      <c r="C306" s="184">
        <v>1</v>
      </c>
    </row>
    <row r="307" spans="1:3" ht="12.75">
      <c r="A307" s="183" t="s">
        <v>1095</v>
      </c>
      <c r="B307" s="184">
        <v>1</v>
      </c>
      <c r="C307" s="184">
        <v>1</v>
      </c>
    </row>
    <row r="308" spans="1:3" ht="12.75">
      <c r="A308" s="183" t="s">
        <v>1096</v>
      </c>
      <c r="B308" s="184">
        <v>1</v>
      </c>
      <c r="C308" s="184">
        <v>1</v>
      </c>
    </row>
    <row r="309" spans="1:3" ht="12.75">
      <c r="A309" s="183" t="s">
        <v>1097</v>
      </c>
      <c r="B309" s="184">
        <v>1</v>
      </c>
      <c r="C309" s="184">
        <v>1</v>
      </c>
    </row>
    <row r="310" spans="1:3" ht="12.75">
      <c r="A310" s="183" t="s">
        <v>1098</v>
      </c>
      <c r="B310" s="184">
        <v>1</v>
      </c>
      <c r="C310" s="184">
        <v>1</v>
      </c>
    </row>
    <row r="311" spans="1:3" ht="12.75">
      <c r="A311" s="183" t="s">
        <v>1099</v>
      </c>
      <c r="B311" s="184">
        <v>1</v>
      </c>
      <c r="C311" s="184">
        <v>1</v>
      </c>
    </row>
    <row r="312" spans="1:3" ht="12.75">
      <c r="A312" s="183" t="s">
        <v>1100</v>
      </c>
      <c r="B312" s="184">
        <v>1</v>
      </c>
      <c r="C312" s="184">
        <v>1</v>
      </c>
    </row>
    <row r="313" spans="1:3" ht="12.75">
      <c r="A313" s="183" t="s">
        <v>1101</v>
      </c>
      <c r="B313" s="184">
        <v>1</v>
      </c>
      <c r="C313" s="184">
        <v>1</v>
      </c>
    </row>
    <row r="314" spans="1:3" ht="12.75">
      <c r="A314" s="183" t="s">
        <v>747</v>
      </c>
      <c r="B314" s="184">
        <v>1</v>
      </c>
      <c r="C314" s="184">
        <v>1</v>
      </c>
    </row>
    <row r="315" spans="1:3" ht="12.75">
      <c r="A315" s="183" t="s">
        <v>1102</v>
      </c>
      <c r="B315" s="184">
        <v>1</v>
      </c>
      <c r="C315" s="184">
        <v>1</v>
      </c>
    </row>
    <row r="316" spans="1:3" ht="12.75">
      <c r="A316" s="183" t="s">
        <v>1103</v>
      </c>
      <c r="B316" s="184">
        <v>1</v>
      </c>
      <c r="C316" s="184">
        <v>1</v>
      </c>
    </row>
    <row r="317" spans="1:3" ht="12.75">
      <c r="A317" s="183" t="s">
        <v>1104</v>
      </c>
      <c r="B317" s="184">
        <v>1</v>
      </c>
      <c r="C317" s="184">
        <v>1</v>
      </c>
    </row>
    <row r="318" spans="1:3" ht="12.75">
      <c r="A318" s="183" t="s">
        <v>1105</v>
      </c>
      <c r="B318" s="184">
        <v>1</v>
      </c>
      <c r="C318" s="184">
        <v>1</v>
      </c>
    </row>
    <row r="319" spans="1:3" ht="12.75">
      <c r="A319" s="183" t="s">
        <v>1106</v>
      </c>
      <c r="B319" s="184">
        <v>1</v>
      </c>
      <c r="C319" s="184">
        <v>1</v>
      </c>
    </row>
    <row r="320" spans="1:3" ht="12.75">
      <c r="A320" s="183" t="s">
        <v>884</v>
      </c>
      <c r="B320" s="184">
        <v>1</v>
      </c>
      <c r="C320" s="184">
        <v>1</v>
      </c>
    </row>
    <row r="321" spans="1:3" ht="12.75">
      <c r="A321" s="183" t="s">
        <v>1107</v>
      </c>
      <c r="B321" s="184">
        <v>1</v>
      </c>
      <c r="C321" s="184">
        <v>1</v>
      </c>
    </row>
    <row r="322" spans="1:3" ht="12.75">
      <c r="A322" s="183" t="s">
        <v>1108</v>
      </c>
      <c r="B322" s="184">
        <v>1</v>
      </c>
      <c r="C322" s="184">
        <v>1</v>
      </c>
    </row>
    <row r="323" spans="1:3" ht="12.75">
      <c r="A323" s="183" t="s">
        <v>1109</v>
      </c>
      <c r="B323" s="184">
        <v>1</v>
      </c>
      <c r="C323" s="184">
        <v>1</v>
      </c>
    </row>
    <row r="324" spans="1:3" ht="12.75">
      <c r="A324" s="183" t="s">
        <v>1112</v>
      </c>
      <c r="B324" s="184">
        <v>1</v>
      </c>
      <c r="C324" s="184">
        <v>1</v>
      </c>
    </row>
    <row r="325" spans="1:3" ht="12.75">
      <c r="A325" s="183" t="s">
        <v>1113</v>
      </c>
      <c r="B325" s="184">
        <v>1</v>
      </c>
      <c r="C325" s="184">
        <v>1</v>
      </c>
    </row>
    <row r="326" spans="1:3" ht="12.75">
      <c r="A326" s="183" t="s">
        <v>1114</v>
      </c>
      <c r="B326" s="184">
        <v>1</v>
      </c>
      <c r="C326" s="184">
        <v>1</v>
      </c>
    </row>
    <row r="327" spans="1:3" ht="12.75">
      <c r="A327" s="181" t="s">
        <v>14</v>
      </c>
      <c r="B327" s="182">
        <f>SUM(B6:B326)</f>
        <v>2715</v>
      </c>
      <c r="C327" s="182">
        <f>SUM(C6:C326)</f>
        <v>9665</v>
      </c>
    </row>
    <row r="328" ht="11.45" customHeight="1"/>
    <row r="329" ht="12.75" hidden="1"/>
    <row r="330" ht="12.75">
      <c r="A330" s="57"/>
    </row>
    <row r="331" ht="12.75">
      <c r="A331" s="57"/>
    </row>
    <row r="332" ht="18.75">
      <c r="A332" s="2" t="s">
        <v>442</v>
      </c>
    </row>
    <row r="334" spans="1:4" ht="12.75">
      <c r="A334" s="146"/>
      <c r="B334" s="143">
        <v>2015</v>
      </c>
      <c r="C334" s="143">
        <v>2016</v>
      </c>
      <c r="D334" s="141">
        <v>2017</v>
      </c>
    </row>
    <row r="335" spans="1:4" ht="12.75">
      <c r="A335" s="38" t="s">
        <v>1115</v>
      </c>
      <c r="B335" s="38">
        <v>1646</v>
      </c>
      <c r="C335" s="38">
        <f>326+219+218+64+43+42+37+27+23+12+12+10+10+9+8+4+2+1+1+1+1+1+1+1+1</f>
        <v>1074</v>
      </c>
      <c r="D335" s="38">
        <v>849</v>
      </c>
    </row>
    <row r="336" spans="1:4" ht="12.75">
      <c r="A336" s="38" t="s">
        <v>1116</v>
      </c>
      <c r="B336" s="38">
        <v>1106</v>
      </c>
      <c r="C336" s="38">
        <v>956</v>
      </c>
      <c r="D336" s="38">
        <v>2033</v>
      </c>
    </row>
    <row r="337" spans="1:4" ht="12.75">
      <c r="A337" s="38" t="s">
        <v>1117</v>
      </c>
      <c r="B337" s="38">
        <v>865</v>
      </c>
      <c r="C337" s="38">
        <f>334+48+42+33+31+17+7+3+3+2+2+2+2+2+1+1+1+1+1+1+1+1+1+1+1+1+1+1+1+1+1+1+1+1</f>
        <v>548</v>
      </c>
      <c r="D337" s="38">
        <v>676</v>
      </c>
    </row>
    <row r="338" spans="1:4" ht="12.75">
      <c r="A338" s="38" t="s">
        <v>1118</v>
      </c>
      <c r="B338" s="38">
        <v>527</v>
      </c>
      <c r="C338" s="38">
        <f>81+78+34+30+27+26+25+20+19+17+14+9+6+4+2+2+2+2+2+2+1+1+1+1+1+1+1+1+1+1+1+1+1+1+1+1+1+1+1+1+1+1+1+1+1+1+1</f>
        <v>429</v>
      </c>
      <c r="D338" s="38">
        <v>348</v>
      </c>
    </row>
    <row r="339" spans="1:4" ht="12.75">
      <c r="A339" s="38" t="s">
        <v>1119</v>
      </c>
      <c r="B339" s="38">
        <v>98</v>
      </c>
      <c r="C339" s="38">
        <f>20+13+9+6+4+3+2+2+2+2+2+2+2+2+1+1+1</f>
        <v>74</v>
      </c>
      <c r="D339" s="38">
        <v>52</v>
      </c>
    </row>
    <row r="340" spans="1:4" ht="12.75">
      <c r="A340" s="142" t="s">
        <v>551</v>
      </c>
      <c r="B340" s="46">
        <v>5423</v>
      </c>
      <c r="C340" s="38">
        <v>2239</v>
      </c>
      <c r="D340" s="38">
        <v>5013</v>
      </c>
    </row>
    <row r="341" spans="1:4" ht="12.75" thickBot="1">
      <c r="A341" s="144" t="s">
        <v>14</v>
      </c>
      <c r="B341" s="145">
        <f>SUM(B335:B340)</f>
        <v>9665</v>
      </c>
      <c r="C341" s="145">
        <f>SUM(C335:C340)</f>
        <v>5320</v>
      </c>
      <c r="D341" s="113">
        <f>SUM(D335:D340)</f>
        <v>8971</v>
      </c>
    </row>
    <row r="345" ht="18.75">
      <c r="A345" s="172" t="s">
        <v>1120</v>
      </c>
    </row>
    <row r="346" ht="12.75">
      <c r="A346" s="57"/>
    </row>
    <row r="347" spans="1:7" ht="12.75">
      <c r="A347" s="120"/>
      <c r="B347" s="147">
        <v>2015</v>
      </c>
      <c r="C347" s="147"/>
      <c r="D347" s="147">
        <v>2016</v>
      </c>
      <c r="E347" s="147"/>
      <c r="F347" s="147">
        <v>2017</v>
      </c>
      <c r="G347" s="123"/>
    </row>
    <row r="348" spans="1:7" ht="12.75" thickBot="1">
      <c r="A348" s="121"/>
      <c r="B348" s="122" t="s">
        <v>312</v>
      </c>
      <c r="C348" s="122" t="s">
        <v>313</v>
      </c>
      <c r="D348" s="122" t="s">
        <v>312</v>
      </c>
      <c r="E348" s="122" t="s">
        <v>313</v>
      </c>
      <c r="F348" s="122" t="s">
        <v>312</v>
      </c>
      <c r="G348" s="122" t="s">
        <v>313</v>
      </c>
    </row>
    <row r="349" spans="1:7" ht="12.75">
      <c r="A349" s="3" t="s">
        <v>302</v>
      </c>
      <c r="B349" s="109">
        <v>29</v>
      </c>
      <c r="C349" s="109">
        <v>237</v>
      </c>
      <c r="D349" s="109">
        <v>20</v>
      </c>
      <c r="E349" s="109">
        <v>296</v>
      </c>
      <c r="F349" s="109">
        <v>16</v>
      </c>
      <c r="G349" s="109">
        <v>105</v>
      </c>
    </row>
    <row r="350" spans="1:7" ht="12.75">
      <c r="A350" s="3" t="s">
        <v>303</v>
      </c>
      <c r="B350" s="109">
        <v>33</v>
      </c>
      <c r="C350" s="109">
        <v>448</v>
      </c>
      <c r="D350" s="109">
        <v>32</v>
      </c>
      <c r="E350" s="109">
        <v>359</v>
      </c>
      <c r="F350" s="109">
        <v>38</v>
      </c>
      <c r="G350" s="109">
        <v>247</v>
      </c>
    </row>
    <row r="351" spans="1:7" ht="12.75">
      <c r="A351" s="3" t="s">
        <v>304</v>
      </c>
      <c r="B351" s="109">
        <v>12</v>
      </c>
      <c r="C351" s="109">
        <v>344</v>
      </c>
      <c r="D351" s="109">
        <v>6</v>
      </c>
      <c r="E351" s="109">
        <v>263</v>
      </c>
      <c r="F351" s="109">
        <v>12</v>
      </c>
      <c r="G351" s="109">
        <v>225</v>
      </c>
    </row>
    <row r="352" spans="1:7" ht="12.75">
      <c r="A352" s="3" t="s">
        <v>327</v>
      </c>
      <c r="B352" s="109">
        <v>12</v>
      </c>
      <c r="C352" s="109">
        <v>81</v>
      </c>
      <c r="D352" s="109">
        <v>3</v>
      </c>
      <c r="E352" s="109">
        <v>89</v>
      </c>
      <c r="F352" s="109">
        <v>6</v>
      </c>
      <c r="G352" s="109">
        <v>53</v>
      </c>
    </row>
    <row r="353" spans="1:7" ht="12.75">
      <c r="A353" s="3" t="s">
        <v>306</v>
      </c>
      <c r="B353" s="4">
        <v>205</v>
      </c>
      <c r="C353" s="4">
        <v>8131</v>
      </c>
      <c r="D353" s="4">
        <v>151</v>
      </c>
      <c r="E353" s="4">
        <v>4084</v>
      </c>
      <c r="F353" s="4">
        <v>157</v>
      </c>
      <c r="G353" s="4">
        <v>8056</v>
      </c>
    </row>
    <row r="354" spans="1:7" ht="12.75">
      <c r="A354" s="3" t="s">
        <v>305</v>
      </c>
      <c r="B354" s="4">
        <v>5</v>
      </c>
      <c r="C354" s="4">
        <v>351</v>
      </c>
      <c r="D354" s="4">
        <v>8</v>
      </c>
      <c r="E354" s="4">
        <v>161</v>
      </c>
      <c r="F354" s="4">
        <v>8</v>
      </c>
      <c r="G354" s="4">
        <v>223</v>
      </c>
    </row>
    <row r="355" spans="1:7" ht="12.75">
      <c r="A355" s="3" t="s">
        <v>1122</v>
      </c>
      <c r="B355" s="4">
        <v>3</v>
      </c>
      <c r="C355" s="4">
        <v>5</v>
      </c>
      <c r="D355" s="4">
        <v>4</v>
      </c>
      <c r="E355" s="4">
        <v>11</v>
      </c>
      <c r="F355" s="4">
        <v>2</v>
      </c>
      <c r="G355" s="4">
        <v>14</v>
      </c>
    </row>
    <row r="356" spans="1:7" ht="12.75">
      <c r="A356" s="3" t="s">
        <v>328</v>
      </c>
      <c r="B356" s="4">
        <v>1</v>
      </c>
      <c r="C356" s="4">
        <v>1</v>
      </c>
      <c r="F356" s="4">
        <v>1</v>
      </c>
      <c r="G356" s="4">
        <v>1</v>
      </c>
    </row>
    <row r="357" spans="1:7" ht="12.75">
      <c r="A357" s="3" t="s">
        <v>308</v>
      </c>
      <c r="B357" s="4">
        <v>3</v>
      </c>
      <c r="C357" s="4">
        <v>3</v>
      </c>
      <c r="D357" s="4">
        <v>2</v>
      </c>
      <c r="E357" s="4">
        <v>21</v>
      </c>
      <c r="F357" s="4">
        <v>2</v>
      </c>
      <c r="G357" s="4">
        <v>2</v>
      </c>
    </row>
    <row r="358" spans="1:3" ht="12.75">
      <c r="A358" s="3" t="s">
        <v>1123</v>
      </c>
      <c r="B358" s="4">
        <v>1</v>
      </c>
      <c r="C358" s="4">
        <v>1</v>
      </c>
    </row>
    <row r="359" spans="1:7" ht="12.75">
      <c r="A359" s="3" t="s">
        <v>309</v>
      </c>
      <c r="B359" s="4">
        <v>17</v>
      </c>
      <c r="C359" s="4">
        <v>63</v>
      </c>
      <c r="D359" s="4">
        <v>7</v>
      </c>
      <c r="E359" s="4">
        <v>36</v>
      </c>
      <c r="F359" s="4">
        <v>9</v>
      </c>
      <c r="G359" s="4">
        <v>45</v>
      </c>
    </row>
    <row r="360" spans="1:7" ht="12.75" thickBot="1">
      <c r="A360" s="118" t="s">
        <v>14</v>
      </c>
      <c r="B360" s="119">
        <f aca="true" t="shared" si="0" ref="B360:G360">SUM(B349:B359)</f>
        <v>321</v>
      </c>
      <c r="C360" s="119">
        <f t="shared" si="0"/>
        <v>9665</v>
      </c>
      <c r="D360" s="119">
        <f t="shared" si="0"/>
        <v>233</v>
      </c>
      <c r="E360" s="119">
        <f t="shared" si="0"/>
        <v>5320</v>
      </c>
      <c r="F360" s="119">
        <f t="shared" si="0"/>
        <v>251</v>
      </c>
      <c r="G360" s="119">
        <f t="shared" si="0"/>
        <v>8971</v>
      </c>
    </row>
    <row r="364" spans="1:3" ht="12.75">
      <c r="A364" s="60"/>
      <c r="B364" s="60"/>
      <c r="C364" s="61"/>
    </row>
    <row r="365" ht="18.75">
      <c r="A365" s="18" t="s">
        <v>90</v>
      </c>
    </row>
    <row r="366" ht="12.75">
      <c r="A366" s="4"/>
    </row>
    <row r="367" spans="1:4" ht="12.75" thickBot="1">
      <c r="A367" s="7" t="s">
        <v>88</v>
      </c>
      <c r="B367" s="26" t="s">
        <v>181</v>
      </c>
      <c r="C367" s="26" t="s">
        <v>237</v>
      </c>
      <c r="D367" s="39" t="s">
        <v>266</v>
      </c>
    </row>
    <row r="368" spans="1:4" ht="12.75" thickTop="1">
      <c r="A368" s="62" t="s">
        <v>105</v>
      </c>
      <c r="B368" s="63"/>
      <c r="C368" s="63"/>
      <c r="D368" s="63"/>
    </row>
    <row r="369" spans="1:4" ht="12.75">
      <c r="A369" s="20" t="s">
        <v>87</v>
      </c>
      <c r="B369" s="40"/>
      <c r="C369" s="40"/>
      <c r="D369" s="40">
        <v>1</v>
      </c>
    </row>
    <row r="370" spans="1:4" ht="12.75">
      <c r="A370" s="20" t="s">
        <v>83</v>
      </c>
      <c r="B370" s="40">
        <v>2</v>
      </c>
      <c r="C370" s="40">
        <v>1</v>
      </c>
      <c r="D370" s="40"/>
    </row>
    <row r="371" spans="1:4" ht="12.75">
      <c r="A371" s="23" t="s">
        <v>64</v>
      </c>
      <c r="B371" s="40">
        <v>1</v>
      </c>
      <c r="C371" s="40">
        <v>1</v>
      </c>
      <c r="D371" s="40">
        <v>1</v>
      </c>
    </row>
    <row r="372" spans="1:4" ht="12.75">
      <c r="A372" s="23" t="s">
        <v>94</v>
      </c>
      <c r="B372" s="40">
        <v>1</v>
      </c>
      <c r="C372" s="40"/>
      <c r="D372" s="40">
        <v>1</v>
      </c>
    </row>
    <row r="373" spans="1:4" ht="12.75">
      <c r="A373" s="20" t="s">
        <v>77</v>
      </c>
      <c r="B373" s="40">
        <v>3</v>
      </c>
      <c r="C373" s="40">
        <v>2</v>
      </c>
      <c r="D373" s="40">
        <v>3</v>
      </c>
    </row>
    <row r="374" spans="1:4" ht="12.75">
      <c r="A374" s="23" t="s">
        <v>55</v>
      </c>
      <c r="B374" s="40"/>
      <c r="C374" s="40">
        <v>2</v>
      </c>
      <c r="D374" s="40">
        <v>1</v>
      </c>
    </row>
    <row r="375" spans="1:4" ht="12.75">
      <c r="A375" s="23" t="s">
        <v>108</v>
      </c>
      <c r="B375" s="40"/>
      <c r="C375" s="40"/>
      <c r="D375" s="40"/>
    </row>
    <row r="376" spans="1:4" ht="12.75">
      <c r="A376" s="23" t="s">
        <v>106</v>
      </c>
      <c r="B376" s="40">
        <v>1</v>
      </c>
      <c r="C376" s="40"/>
      <c r="D376" s="40"/>
    </row>
    <row r="377" spans="1:4" ht="12.75">
      <c r="A377" s="23" t="s">
        <v>109</v>
      </c>
      <c r="B377" s="40">
        <v>1</v>
      </c>
      <c r="C377" s="40">
        <v>1</v>
      </c>
      <c r="D377" s="40"/>
    </row>
    <row r="378" spans="1:4" ht="12.75">
      <c r="A378" s="23" t="s">
        <v>61</v>
      </c>
      <c r="B378" s="40">
        <v>1</v>
      </c>
      <c r="C378" s="40">
        <v>1</v>
      </c>
      <c r="D378" s="40"/>
    </row>
    <row r="379" spans="1:4" ht="12.75">
      <c r="A379" s="20" t="s">
        <v>40</v>
      </c>
      <c r="B379" s="40">
        <v>4</v>
      </c>
      <c r="C379" s="40">
        <v>3</v>
      </c>
      <c r="D379" s="40">
        <v>4</v>
      </c>
    </row>
    <row r="380" spans="1:4" ht="12.75">
      <c r="A380" s="20" t="s">
        <v>107</v>
      </c>
      <c r="B380" s="40">
        <v>1</v>
      </c>
      <c r="C380" s="40"/>
      <c r="D380" s="40">
        <v>2</v>
      </c>
    </row>
    <row r="381" spans="1:4" ht="12.75">
      <c r="A381" s="23" t="s">
        <v>162</v>
      </c>
      <c r="B381" s="40">
        <v>1</v>
      </c>
      <c r="C381" s="40">
        <v>1</v>
      </c>
      <c r="D381" s="40">
        <v>1</v>
      </c>
    </row>
    <row r="382" spans="1:4" ht="12.75">
      <c r="A382" s="23" t="s">
        <v>47</v>
      </c>
      <c r="B382" s="40">
        <v>1</v>
      </c>
      <c r="C382" s="40">
        <v>2</v>
      </c>
      <c r="D382" s="40">
        <v>2</v>
      </c>
    </row>
    <row r="383" spans="1:4" ht="12.75">
      <c r="A383" s="23" t="s">
        <v>215</v>
      </c>
      <c r="B383" s="40">
        <v>2</v>
      </c>
      <c r="C383" s="40"/>
      <c r="D383" s="40">
        <v>2</v>
      </c>
    </row>
    <row r="384" spans="1:4" ht="12.75">
      <c r="A384" s="23" t="s">
        <v>163</v>
      </c>
      <c r="B384" s="40">
        <v>2</v>
      </c>
      <c r="C384" s="40">
        <v>2</v>
      </c>
      <c r="D384" s="40">
        <v>1</v>
      </c>
    </row>
    <row r="385" spans="1:4" ht="12.75">
      <c r="A385" s="23" t="s">
        <v>164</v>
      </c>
      <c r="B385" s="40">
        <v>1</v>
      </c>
      <c r="C385" s="40">
        <v>1</v>
      </c>
      <c r="D385" s="40">
        <v>1</v>
      </c>
    </row>
    <row r="386" spans="1:4" ht="12.75">
      <c r="A386" s="23" t="s">
        <v>177</v>
      </c>
      <c r="B386" s="40"/>
      <c r="C386" s="40"/>
      <c r="D386" s="40"/>
    </row>
    <row r="387" spans="1:4" ht="12.75">
      <c r="A387" s="23" t="s">
        <v>178</v>
      </c>
      <c r="B387" s="40"/>
      <c r="C387" s="40"/>
      <c r="D387" s="40"/>
    </row>
    <row r="388" spans="1:4" ht="12.75">
      <c r="A388" s="23" t="s">
        <v>46</v>
      </c>
      <c r="B388" s="40">
        <v>1</v>
      </c>
      <c r="C388" s="40">
        <v>1</v>
      </c>
      <c r="D388" s="40">
        <v>2</v>
      </c>
    </row>
    <row r="389" spans="1:4" ht="12.75">
      <c r="A389" s="20" t="s">
        <v>86</v>
      </c>
      <c r="B389" s="40">
        <v>3</v>
      </c>
      <c r="C389" s="40">
        <v>3</v>
      </c>
      <c r="D389" s="40">
        <v>1</v>
      </c>
    </row>
    <row r="390" spans="1:4" ht="12.75">
      <c r="A390" s="23" t="s">
        <v>110</v>
      </c>
      <c r="B390" s="40"/>
      <c r="C390" s="40"/>
      <c r="D390" s="40"/>
    </row>
    <row r="391" spans="1:4" ht="12.75">
      <c r="A391" s="23" t="s">
        <v>146</v>
      </c>
      <c r="B391" s="40">
        <v>2</v>
      </c>
      <c r="C391" s="40"/>
      <c r="D391" s="40">
        <v>1</v>
      </c>
    </row>
    <row r="392" spans="1:4" ht="12.75">
      <c r="A392" s="20" t="s">
        <v>85</v>
      </c>
      <c r="B392" s="40">
        <v>1</v>
      </c>
      <c r="C392" s="40">
        <v>1</v>
      </c>
      <c r="D392" s="40">
        <v>1</v>
      </c>
    </row>
    <row r="393" spans="1:4" ht="12.75">
      <c r="A393" s="23" t="s">
        <v>54</v>
      </c>
      <c r="B393" s="46">
        <v>2</v>
      </c>
      <c r="C393" s="46">
        <v>1</v>
      </c>
      <c r="D393" s="46">
        <v>2</v>
      </c>
    </row>
    <row r="394" spans="1:4" ht="12.75">
      <c r="A394" s="23" t="s">
        <v>97</v>
      </c>
      <c r="B394" s="46">
        <v>2</v>
      </c>
      <c r="C394" s="46">
        <v>2</v>
      </c>
      <c r="D394" s="46"/>
    </row>
    <row r="395" spans="1:4" ht="12.75">
      <c r="A395" s="20" t="s">
        <v>84</v>
      </c>
      <c r="B395" s="40">
        <v>1</v>
      </c>
      <c r="C395" s="40"/>
      <c r="D395" s="40"/>
    </row>
    <row r="396" spans="1:4" ht="12.75">
      <c r="A396" s="20" t="s">
        <v>45</v>
      </c>
      <c r="B396" s="40">
        <v>6</v>
      </c>
      <c r="C396" s="40">
        <v>4</v>
      </c>
      <c r="D396" s="40">
        <v>4</v>
      </c>
    </row>
    <row r="397" spans="1:4" ht="12.75">
      <c r="A397" s="23" t="s">
        <v>48</v>
      </c>
      <c r="B397" s="40">
        <v>11</v>
      </c>
      <c r="C397" s="40">
        <v>4</v>
      </c>
      <c r="D397" s="40">
        <v>5</v>
      </c>
    </row>
    <row r="398" spans="1:4" ht="12.75">
      <c r="A398" s="20" t="s">
        <v>60</v>
      </c>
      <c r="B398" s="40">
        <v>7</v>
      </c>
      <c r="C398" s="40">
        <v>10</v>
      </c>
      <c r="D398" s="40">
        <v>8</v>
      </c>
    </row>
    <row r="399" spans="1:4" ht="12.75">
      <c r="A399" s="23" t="s">
        <v>111</v>
      </c>
      <c r="B399" s="40"/>
      <c r="C399" s="40"/>
      <c r="D399" s="40"/>
    </row>
    <row r="400" spans="1:4" ht="12.75">
      <c r="A400" s="20" t="s">
        <v>43</v>
      </c>
      <c r="B400" s="40">
        <v>4</v>
      </c>
      <c r="C400" s="40">
        <v>5</v>
      </c>
      <c r="D400" s="40">
        <v>2</v>
      </c>
    </row>
    <row r="401" spans="1:4" ht="12.75">
      <c r="A401" s="20" t="s">
        <v>66</v>
      </c>
      <c r="B401" s="40">
        <v>3</v>
      </c>
      <c r="C401" s="40">
        <v>2</v>
      </c>
      <c r="D401" s="40">
        <v>2</v>
      </c>
    </row>
    <row r="402" spans="1:4" ht="12.75">
      <c r="A402" s="20" t="s">
        <v>37</v>
      </c>
      <c r="B402" s="40">
        <v>3</v>
      </c>
      <c r="C402" s="40">
        <v>8</v>
      </c>
      <c r="D402" s="40">
        <v>7</v>
      </c>
    </row>
    <row r="403" spans="1:4" ht="12.75">
      <c r="A403" s="23" t="s">
        <v>159</v>
      </c>
      <c r="B403" s="40">
        <v>1</v>
      </c>
      <c r="C403" s="40"/>
      <c r="D403" s="40"/>
    </row>
    <row r="404" spans="1:4" ht="12.75">
      <c r="A404" s="20" t="s">
        <v>65</v>
      </c>
      <c r="B404" s="40">
        <v>1</v>
      </c>
      <c r="C404" s="40">
        <v>2</v>
      </c>
      <c r="D404" s="40">
        <v>1</v>
      </c>
    </row>
    <row r="405" spans="1:4" ht="12.75">
      <c r="A405" s="20" t="s">
        <v>44</v>
      </c>
      <c r="B405" s="40">
        <v>5</v>
      </c>
      <c r="C405" s="40">
        <v>1</v>
      </c>
      <c r="D405" s="40">
        <v>3</v>
      </c>
    </row>
    <row r="406" spans="1:4" ht="12.75">
      <c r="A406" s="23" t="s">
        <v>101</v>
      </c>
      <c r="B406" s="40">
        <v>2</v>
      </c>
      <c r="C406" s="40"/>
      <c r="D406" s="40"/>
    </row>
    <row r="407" spans="1:4" ht="12.75">
      <c r="A407" s="20" t="s">
        <v>82</v>
      </c>
      <c r="B407" s="40">
        <v>1</v>
      </c>
      <c r="C407" s="40">
        <v>1</v>
      </c>
      <c r="D407" s="40">
        <v>1</v>
      </c>
    </row>
    <row r="408" spans="1:4" ht="12.75">
      <c r="A408" s="20" t="s">
        <v>102</v>
      </c>
      <c r="B408" s="40">
        <v>1</v>
      </c>
      <c r="C408" s="40">
        <v>1</v>
      </c>
      <c r="D408" s="40"/>
    </row>
    <row r="409" spans="1:4" ht="12.75">
      <c r="A409" s="20" t="s">
        <v>81</v>
      </c>
      <c r="B409" s="40">
        <v>1</v>
      </c>
      <c r="C409" s="40"/>
      <c r="D409" s="40"/>
    </row>
    <row r="410" spans="1:4" ht="12.75">
      <c r="A410" s="20" t="s">
        <v>35</v>
      </c>
      <c r="B410" s="40">
        <v>5</v>
      </c>
      <c r="C410" s="40">
        <v>7</v>
      </c>
      <c r="D410" s="40">
        <v>4</v>
      </c>
    </row>
    <row r="411" spans="1:4" ht="12.75">
      <c r="A411" s="20" t="s">
        <v>49</v>
      </c>
      <c r="B411" s="40">
        <v>1</v>
      </c>
      <c r="C411" s="40"/>
      <c r="D411" s="40">
        <v>1</v>
      </c>
    </row>
    <row r="412" spans="1:4" ht="12.75">
      <c r="A412" s="20" t="s">
        <v>68</v>
      </c>
      <c r="B412" s="40">
        <v>2</v>
      </c>
      <c r="C412" s="40">
        <v>2</v>
      </c>
      <c r="D412" s="40">
        <v>1</v>
      </c>
    </row>
    <row r="413" spans="1:4" ht="12.75">
      <c r="A413" s="20" t="s">
        <v>72</v>
      </c>
      <c r="B413" s="40">
        <v>1</v>
      </c>
      <c r="C413" s="40">
        <v>1</v>
      </c>
      <c r="D413" s="40"/>
    </row>
    <row r="414" spans="1:4" ht="12.75">
      <c r="A414" s="23" t="s">
        <v>112</v>
      </c>
      <c r="B414" s="40">
        <v>1</v>
      </c>
      <c r="C414" s="40"/>
      <c r="D414" s="40"/>
    </row>
    <row r="415" spans="1:4" ht="12.75">
      <c r="A415" s="23" t="s">
        <v>113</v>
      </c>
      <c r="B415" s="40"/>
      <c r="C415" s="40"/>
      <c r="D415" s="40">
        <v>1</v>
      </c>
    </row>
    <row r="416" spans="1:4" ht="12.75">
      <c r="A416" s="23" t="s">
        <v>50</v>
      </c>
      <c r="B416" s="40">
        <v>1</v>
      </c>
      <c r="C416" s="40">
        <v>2</v>
      </c>
      <c r="D416" s="40"/>
    </row>
    <row r="417" spans="1:4" ht="12.75">
      <c r="A417" s="20" t="s">
        <v>80</v>
      </c>
      <c r="B417" s="40">
        <v>2</v>
      </c>
      <c r="C417" s="40"/>
      <c r="D417" s="40">
        <v>1</v>
      </c>
    </row>
    <row r="418" spans="1:4" ht="12.75">
      <c r="A418" s="23" t="s">
        <v>114</v>
      </c>
      <c r="B418" s="46"/>
      <c r="C418" s="46"/>
      <c r="D418" s="46"/>
    </row>
    <row r="419" spans="1:4" ht="12.75">
      <c r="A419" s="23" t="s">
        <v>115</v>
      </c>
      <c r="B419" s="46">
        <v>2</v>
      </c>
      <c r="C419" s="46"/>
      <c r="D419" s="46">
        <v>1</v>
      </c>
    </row>
    <row r="420" spans="1:4" ht="12.75">
      <c r="A420" s="20" t="s">
        <v>79</v>
      </c>
      <c r="B420" s="40">
        <v>1</v>
      </c>
      <c r="C420" s="40"/>
      <c r="D420" s="40"/>
    </row>
    <row r="421" spans="1:4" ht="12.75">
      <c r="A421" s="23" t="s">
        <v>116</v>
      </c>
      <c r="B421" s="40">
        <v>1</v>
      </c>
      <c r="C421" s="40">
        <v>1</v>
      </c>
      <c r="D421" s="40">
        <v>1</v>
      </c>
    </row>
    <row r="422" spans="1:4" ht="12.75">
      <c r="A422" s="23" t="s">
        <v>51</v>
      </c>
      <c r="B422" s="40">
        <v>1</v>
      </c>
      <c r="C422" s="40">
        <v>3</v>
      </c>
      <c r="D422" s="40">
        <v>1</v>
      </c>
    </row>
    <row r="423" spans="1:4" ht="12.75">
      <c r="A423" s="20" t="s">
        <v>78</v>
      </c>
      <c r="B423" s="40">
        <v>2</v>
      </c>
      <c r="C423" s="40">
        <v>1</v>
      </c>
      <c r="D423" s="40"/>
    </row>
    <row r="424" spans="1:4" ht="12.75">
      <c r="A424" s="23" t="s">
        <v>117</v>
      </c>
      <c r="B424" s="40"/>
      <c r="C424" s="40"/>
      <c r="D424" s="40">
        <v>1</v>
      </c>
    </row>
    <row r="425" spans="1:4" ht="12.75">
      <c r="A425" s="20" t="s">
        <v>33</v>
      </c>
      <c r="B425" s="40">
        <v>7</v>
      </c>
      <c r="C425" s="40">
        <v>4</v>
      </c>
      <c r="D425" s="40">
        <v>6</v>
      </c>
    </row>
    <row r="426" spans="1:4" ht="12.75">
      <c r="A426" s="20" t="s">
        <v>76</v>
      </c>
      <c r="B426" s="40">
        <v>2</v>
      </c>
      <c r="C426" s="40">
        <v>2</v>
      </c>
      <c r="D426" s="40">
        <v>1</v>
      </c>
    </row>
    <row r="427" spans="1:4" ht="12.75">
      <c r="A427" s="20" t="s">
        <v>59</v>
      </c>
      <c r="B427" s="40">
        <v>1</v>
      </c>
      <c r="C427" s="40">
        <v>1</v>
      </c>
      <c r="D427" s="40">
        <v>2</v>
      </c>
    </row>
    <row r="428" spans="1:4" ht="12.75">
      <c r="A428" s="23" t="s">
        <v>118</v>
      </c>
      <c r="B428" s="40"/>
      <c r="C428" s="40">
        <v>2</v>
      </c>
      <c r="D428" s="40"/>
    </row>
    <row r="429" spans="1:4" ht="12.75">
      <c r="A429" s="20" t="s">
        <v>52</v>
      </c>
      <c r="B429" s="40">
        <v>5</v>
      </c>
      <c r="C429" s="40">
        <v>3</v>
      </c>
      <c r="D429" s="40">
        <v>5</v>
      </c>
    </row>
    <row r="430" spans="1:4" ht="12.75">
      <c r="A430" s="23" t="s">
        <v>95</v>
      </c>
      <c r="B430" s="40">
        <v>1</v>
      </c>
      <c r="C430" s="40">
        <v>2</v>
      </c>
      <c r="D430" s="40">
        <v>2</v>
      </c>
    </row>
    <row r="431" spans="1:4" ht="12.75">
      <c r="A431" s="23" t="s">
        <v>119</v>
      </c>
      <c r="B431" s="40">
        <v>3</v>
      </c>
      <c r="C431" s="40">
        <v>3</v>
      </c>
      <c r="D431" s="40">
        <v>2</v>
      </c>
    </row>
    <row r="432" spans="1:4" ht="12.75">
      <c r="A432" s="20" t="s">
        <v>71</v>
      </c>
      <c r="B432" s="40">
        <v>2</v>
      </c>
      <c r="C432" s="40">
        <v>2</v>
      </c>
      <c r="D432" s="40">
        <v>1</v>
      </c>
    </row>
    <row r="433" spans="1:4" ht="12.75">
      <c r="A433" s="20" t="s">
        <v>42</v>
      </c>
      <c r="B433" s="40">
        <v>10</v>
      </c>
      <c r="C433" s="40">
        <v>2</v>
      </c>
      <c r="D433" s="40">
        <v>3</v>
      </c>
    </row>
    <row r="434" spans="1:4" ht="12.75">
      <c r="A434" s="20" t="s">
        <v>216</v>
      </c>
      <c r="B434" s="40">
        <v>1</v>
      </c>
      <c r="C434" s="40"/>
      <c r="D434" s="40"/>
    </row>
    <row r="435" spans="1:4" ht="12.75">
      <c r="A435" s="20" t="s">
        <v>41</v>
      </c>
      <c r="B435" s="40">
        <v>5</v>
      </c>
      <c r="C435" s="40">
        <v>2</v>
      </c>
      <c r="D435" s="40">
        <v>3</v>
      </c>
    </row>
    <row r="436" spans="1:4" ht="12.75">
      <c r="A436" s="23" t="s">
        <v>100</v>
      </c>
      <c r="B436" s="40">
        <v>1</v>
      </c>
      <c r="C436" s="40">
        <v>1</v>
      </c>
      <c r="D436" s="40">
        <v>1</v>
      </c>
    </row>
    <row r="437" spans="1:4" ht="12.75">
      <c r="A437" s="23" t="s">
        <v>98</v>
      </c>
      <c r="B437" s="40">
        <v>1</v>
      </c>
      <c r="C437" s="40">
        <v>3</v>
      </c>
      <c r="D437" s="40"/>
    </row>
    <row r="438" spans="1:4" ht="12.75">
      <c r="A438" s="23" t="s">
        <v>120</v>
      </c>
      <c r="B438" s="40">
        <v>2</v>
      </c>
      <c r="C438" s="40">
        <v>1</v>
      </c>
      <c r="D438" s="40">
        <v>2</v>
      </c>
    </row>
    <row r="439" spans="1:4" ht="12.75">
      <c r="A439" s="23" t="s">
        <v>56</v>
      </c>
      <c r="B439" s="40">
        <v>1</v>
      </c>
      <c r="C439" s="40">
        <v>1</v>
      </c>
      <c r="D439" s="40">
        <v>2</v>
      </c>
    </row>
    <row r="440" spans="1:4" ht="12.75">
      <c r="A440" s="20" t="s">
        <v>39</v>
      </c>
      <c r="B440" s="40">
        <v>1</v>
      </c>
      <c r="C440" s="40"/>
      <c r="D440" s="40">
        <v>1</v>
      </c>
    </row>
    <row r="441" spans="1:4" ht="12.75">
      <c r="A441" s="20" t="s">
        <v>75</v>
      </c>
      <c r="B441" s="40">
        <v>2</v>
      </c>
      <c r="C441" s="40">
        <v>2</v>
      </c>
      <c r="D441" s="40">
        <v>3</v>
      </c>
    </row>
    <row r="442" spans="1:4" ht="12.75">
      <c r="A442" s="20" t="s">
        <v>89</v>
      </c>
      <c r="B442" s="40">
        <v>1</v>
      </c>
      <c r="C442" s="40"/>
      <c r="D442" s="40">
        <v>1</v>
      </c>
    </row>
    <row r="443" spans="1:4" ht="12.75">
      <c r="A443" s="20" t="s">
        <v>57</v>
      </c>
      <c r="B443" s="40">
        <v>1</v>
      </c>
      <c r="C443" s="40">
        <v>1</v>
      </c>
      <c r="D443" s="40">
        <v>1</v>
      </c>
    </row>
    <row r="444" spans="1:4" ht="12.75">
      <c r="A444" s="23" t="s">
        <v>165</v>
      </c>
      <c r="B444" s="40"/>
      <c r="C444" s="40"/>
      <c r="D444" s="40">
        <v>1</v>
      </c>
    </row>
    <row r="445" spans="1:4" ht="12.75">
      <c r="A445" s="20" t="s">
        <v>70</v>
      </c>
      <c r="B445" s="40">
        <v>3</v>
      </c>
      <c r="C445" s="40">
        <v>1</v>
      </c>
      <c r="D445" s="40">
        <v>2</v>
      </c>
    </row>
    <row r="446" spans="1:4" ht="12.75">
      <c r="A446" s="20" t="s">
        <v>74</v>
      </c>
      <c r="B446" s="40">
        <v>1</v>
      </c>
      <c r="C446" s="40"/>
      <c r="D446" s="40">
        <v>2</v>
      </c>
    </row>
    <row r="447" spans="1:4" ht="12.75">
      <c r="A447" s="20" t="s">
        <v>58</v>
      </c>
      <c r="B447" s="40">
        <v>1</v>
      </c>
      <c r="C447" s="40"/>
      <c r="D447" s="40"/>
    </row>
    <row r="448" spans="1:4" ht="12.75">
      <c r="A448" s="23" t="s">
        <v>36</v>
      </c>
      <c r="B448" s="40">
        <v>3</v>
      </c>
      <c r="C448" s="40">
        <v>1</v>
      </c>
      <c r="D448" s="40">
        <v>2</v>
      </c>
    </row>
    <row r="449" spans="1:4" ht="12.75">
      <c r="A449" s="23" t="s">
        <v>62</v>
      </c>
      <c r="B449" s="40">
        <v>4</v>
      </c>
      <c r="C449" s="40">
        <v>2</v>
      </c>
      <c r="D449" s="40"/>
    </row>
    <row r="450" spans="1:4" ht="12.75">
      <c r="A450" s="20" t="s">
        <v>69</v>
      </c>
      <c r="B450" s="40">
        <v>3</v>
      </c>
      <c r="C450" s="40">
        <v>1</v>
      </c>
      <c r="D450" s="40">
        <v>1</v>
      </c>
    </row>
    <row r="451" spans="1:4" ht="12.75">
      <c r="A451" s="23" t="s">
        <v>150</v>
      </c>
      <c r="B451" s="40">
        <v>1</v>
      </c>
      <c r="C451" s="40"/>
      <c r="D451" s="40"/>
    </row>
    <row r="452" spans="1:4" ht="12.75">
      <c r="A452" s="23" t="s">
        <v>254</v>
      </c>
      <c r="B452" s="40"/>
      <c r="C452" s="40">
        <v>1</v>
      </c>
      <c r="D452" s="40"/>
    </row>
    <row r="453" spans="1:4" ht="12.75">
      <c r="A453" s="20" t="s">
        <v>73</v>
      </c>
      <c r="B453" s="40">
        <v>3</v>
      </c>
      <c r="C453" s="40">
        <v>2</v>
      </c>
      <c r="D453" s="40">
        <v>3</v>
      </c>
    </row>
    <row r="454" spans="1:4" ht="12.75">
      <c r="A454" s="20" t="s">
        <v>34</v>
      </c>
      <c r="B454" s="40">
        <v>11</v>
      </c>
      <c r="C454" s="40">
        <v>6</v>
      </c>
      <c r="D454" s="40">
        <v>7</v>
      </c>
    </row>
    <row r="455" spans="1:4" ht="12.75">
      <c r="A455" s="20" t="s">
        <v>30</v>
      </c>
      <c r="B455" s="40">
        <v>108</v>
      </c>
      <c r="C455" s="40">
        <v>83</v>
      </c>
      <c r="D455" s="40">
        <v>93</v>
      </c>
    </row>
    <row r="456" spans="1:4" ht="12.75">
      <c r="A456" s="20" t="s">
        <v>63</v>
      </c>
      <c r="B456" s="40">
        <v>4</v>
      </c>
      <c r="C456" s="40"/>
      <c r="D456" s="40">
        <v>2</v>
      </c>
    </row>
    <row r="457" spans="1:4" ht="12.75">
      <c r="A457" s="20" t="s">
        <v>31</v>
      </c>
      <c r="B457" s="40">
        <v>7</v>
      </c>
      <c r="C457" s="40">
        <v>8</v>
      </c>
      <c r="D457" s="40">
        <v>4</v>
      </c>
    </row>
    <row r="458" spans="1:4" ht="12.75">
      <c r="A458" s="20" t="s">
        <v>53</v>
      </c>
      <c r="B458" s="40"/>
      <c r="C458" s="40"/>
      <c r="D458" s="40">
        <v>2</v>
      </c>
    </row>
    <row r="459" spans="1:4" ht="12.75">
      <c r="A459" s="20" t="s">
        <v>32</v>
      </c>
      <c r="B459" s="40">
        <v>4</v>
      </c>
      <c r="C459" s="40">
        <v>3</v>
      </c>
      <c r="D459" s="40">
        <v>4</v>
      </c>
    </row>
    <row r="460" spans="1:4" ht="12.75">
      <c r="A460" s="20" t="s">
        <v>38</v>
      </c>
      <c r="B460" s="40">
        <v>3</v>
      </c>
      <c r="C460" s="40">
        <v>1</v>
      </c>
      <c r="D460" s="40">
        <v>4</v>
      </c>
    </row>
    <row r="461" spans="1:4" ht="12.75">
      <c r="A461" s="20" t="s">
        <v>166</v>
      </c>
      <c r="B461" s="40">
        <v>1</v>
      </c>
      <c r="C461" s="40"/>
      <c r="D461" s="40"/>
    </row>
    <row r="462" spans="1:4" ht="12.75">
      <c r="A462" s="20" t="s">
        <v>176</v>
      </c>
      <c r="B462" s="40">
        <v>1</v>
      </c>
      <c r="C462" s="40"/>
      <c r="D462" s="40">
        <v>1</v>
      </c>
    </row>
    <row r="463" spans="1:4" ht="12.75">
      <c r="A463" s="23" t="s">
        <v>175</v>
      </c>
      <c r="B463" s="40">
        <v>9</v>
      </c>
      <c r="C463" s="40">
        <v>1</v>
      </c>
      <c r="D463" s="40">
        <v>7</v>
      </c>
    </row>
    <row r="464" spans="1:4" ht="12.75">
      <c r="A464" s="20" t="s">
        <v>158</v>
      </c>
      <c r="B464" s="40"/>
      <c r="C464" s="40"/>
      <c r="D464" s="40"/>
    </row>
    <row r="465" spans="1:4" ht="12.75">
      <c r="A465" s="23" t="s">
        <v>157</v>
      </c>
      <c r="B465" s="40"/>
      <c r="C465" s="40"/>
      <c r="D465" s="40"/>
    </row>
    <row r="466" spans="1:4" ht="12.75">
      <c r="A466" s="23" t="s">
        <v>214</v>
      </c>
      <c r="B466" s="40">
        <v>1</v>
      </c>
      <c r="C466" s="40"/>
      <c r="D466" s="40"/>
    </row>
    <row r="467" spans="1:4" ht="12.75">
      <c r="A467" s="23" t="s">
        <v>255</v>
      </c>
      <c r="B467" s="40"/>
      <c r="C467" s="40">
        <v>1</v>
      </c>
      <c r="D467" s="40"/>
    </row>
    <row r="468" spans="1:4" ht="12.75">
      <c r="A468" s="65" t="s">
        <v>121</v>
      </c>
      <c r="B468" s="40">
        <v>5</v>
      </c>
      <c r="C468" s="40">
        <v>7</v>
      </c>
      <c r="D468" s="40">
        <v>8</v>
      </c>
    </row>
    <row r="469" spans="1:4" ht="12.75" thickBot="1">
      <c r="A469" s="66" t="s">
        <v>14</v>
      </c>
      <c r="B469" s="52">
        <f>SUM(B368:B468)</f>
        <v>320</v>
      </c>
      <c r="C469" s="52">
        <f>SUM(C368:C468)</f>
        <v>230</v>
      </c>
      <c r="D469" s="52">
        <f>SUM(D368:D468)</f>
        <v>251</v>
      </c>
    </row>
    <row r="470" spans="2:4" ht="12.75" thickTop="1">
      <c r="B470" s="67"/>
      <c r="C470" s="68"/>
      <c r="D470" s="68"/>
    </row>
    <row r="471" ht="18.75">
      <c r="A471" s="2" t="s">
        <v>1353</v>
      </c>
    </row>
    <row r="473" spans="1:4" ht="12.75" thickBot="1">
      <c r="A473" s="7" t="s">
        <v>29</v>
      </c>
      <c r="B473" s="69">
        <v>2015</v>
      </c>
      <c r="C473" s="69">
        <v>2016</v>
      </c>
      <c r="D473" s="69">
        <v>2017</v>
      </c>
    </row>
    <row r="474" spans="1:4" ht="12.75" thickTop="1">
      <c r="A474" s="70" t="s">
        <v>218</v>
      </c>
      <c r="B474" s="71">
        <v>2740</v>
      </c>
      <c r="C474" s="72">
        <v>1509</v>
      </c>
      <c r="D474" s="72">
        <v>3574</v>
      </c>
    </row>
    <row r="475" spans="1:4" ht="12.75">
      <c r="A475" s="70" t="s">
        <v>299</v>
      </c>
      <c r="B475" s="71">
        <v>1386</v>
      </c>
      <c r="C475" s="72">
        <v>55</v>
      </c>
      <c r="D475" s="72">
        <v>17</v>
      </c>
    </row>
    <row r="476" spans="1:4" ht="12.75">
      <c r="A476" s="70" t="s">
        <v>123</v>
      </c>
      <c r="B476" s="71">
        <v>1111</v>
      </c>
      <c r="C476" s="72">
        <v>731</v>
      </c>
      <c r="D476" s="72">
        <v>634</v>
      </c>
    </row>
    <row r="477" spans="1:4" ht="12.75">
      <c r="A477" s="70" t="s">
        <v>122</v>
      </c>
      <c r="B477" s="71">
        <v>844</v>
      </c>
      <c r="C477" s="72">
        <v>541</v>
      </c>
      <c r="D477" s="72"/>
    </row>
    <row r="478" spans="1:4" ht="12.75">
      <c r="A478" s="70" t="s">
        <v>300</v>
      </c>
      <c r="B478" s="71"/>
      <c r="C478" s="72"/>
      <c r="D478" s="72">
        <v>53</v>
      </c>
    </row>
    <row r="479" spans="1:4" ht="12.75">
      <c r="A479" s="70" t="s">
        <v>298</v>
      </c>
      <c r="B479" s="71">
        <v>758</v>
      </c>
      <c r="C479" s="72">
        <v>943</v>
      </c>
      <c r="D479" s="72">
        <v>967</v>
      </c>
    </row>
    <row r="480" spans="1:4" ht="12.75">
      <c r="A480" s="70" t="s">
        <v>23</v>
      </c>
      <c r="B480" s="71">
        <v>608</v>
      </c>
      <c r="C480" s="72">
        <v>333</v>
      </c>
      <c r="D480" s="72">
        <v>847</v>
      </c>
    </row>
    <row r="481" spans="1:4" ht="12.75">
      <c r="A481" s="70" t="s">
        <v>124</v>
      </c>
      <c r="B481" s="71">
        <v>505</v>
      </c>
      <c r="C481" s="72">
        <v>275</v>
      </c>
      <c r="D481" s="72">
        <v>308</v>
      </c>
    </row>
    <row r="482" spans="1:4" ht="12.75">
      <c r="A482" s="70" t="s">
        <v>217</v>
      </c>
      <c r="B482" s="71">
        <v>464</v>
      </c>
      <c r="C482" s="72">
        <v>138</v>
      </c>
      <c r="D482" s="72">
        <v>890</v>
      </c>
    </row>
    <row r="483" spans="1:4" ht="12.75">
      <c r="A483" s="70" t="s">
        <v>222</v>
      </c>
      <c r="B483" s="71">
        <v>300</v>
      </c>
      <c r="C483" s="72">
        <v>200</v>
      </c>
      <c r="D483" s="72">
        <v>1050</v>
      </c>
    </row>
    <row r="484" spans="1:4" ht="12.75">
      <c r="A484" s="70" t="s">
        <v>169</v>
      </c>
      <c r="B484" s="71">
        <v>283</v>
      </c>
      <c r="C484" s="72">
        <v>82</v>
      </c>
      <c r="D484" s="72">
        <v>80</v>
      </c>
    </row>
    <row r="485" spans="1:4" ht="12.75">
      <c r="A485" s="70" t="s">
        <v>130</v>
      </c>
      <c r="B485" s="71">
        <v>159</v>
      </c>
      <c r="C485" s="72">
        <v>54</v>
      </c>
      <c r="D485" s="72">
        <v>50</v>
      </c>
    </row>
    <row r="486" spans="1:4" ht="12.75">
      <c r="A486" s="70" t="s">
        <v>26</v>
      </c>
      <c r="B486" s="71">
        <v>149</v>
      </c>
      <c r="C486" s="72">
        <v>32</v>
      </c>
      <c r="D486" s="72">
        <v>40</v>
      </c>
    </row>
    <row r="487" spans="1:4" ht="12.75">
      <c r="A487" s="70" t="s">
        <v>220</v>
      </c>
      <c r="B487" s="71">
        <v>99</v>
      </c>
      <c r="C487" s="72">
        <v>91</v>
      </c>
      <c r="D487" s="72">
        <v>101</v>
      </c>
    </row>
    <row r="488" spans="1:4" ht="12.75">
      <c r="A488" s="70" t="s">
        <v>125</v>
      </c>
      <c r="B488" s="71">
        <v>42</v>
      </c>
      <c r="C488" s="72">
        <v>7</v>
      </c>
      <c r="D488" s="72">
        <v>42</v>
      </c>
    </row>
    <row r="489" spans="1:4" ht="12.75">
      <c r="A489" s="70" t="s">
        <v>25</v>
      </c>
      <c r="B489" s="71">
        <v>37</v>
      </c>
      <c r="C489" s="72">
        <v>49</v>
      </c>
      <c r="D489" s="72">
        <v>35</v>
      </c>
    </row>
    <row r="490" spans="1:4" ht="12.75">
      <c r="A490" s="70" t="s">
        <v>229</v>
      </c>
      <c r="B490" s="71">
        <v>32</v>
      </c>
      <c r="C490" s="72">
        <v>16</v>
      </c>
      <c r="D490" s="72">
        <v>36</v>
      </c>
    </row>
    <row r="491" spans="1:4" ht="12.75">
      <c r="A491" s="70" t="s">
        <v>224</v>
      </c>
      <c r="B491" s="71">
        <v>29</v>
      </c>
      <c r="C491" s="72">
        <v>48</v>
      </c>
      <c r="D491" s="72">
        <v>142</v>
      </c>
    </row>
    <row r="492" spans="1:4" ht="12.75">
      <c r="A492" s="70" t="s">
        <v>28</v>
      </c>
      <c r="B492" s="71">
        <v>27</v>
      </c>
      <c r="C492" s="72">
        <v>6</v>
      </c>
      <c r="D492" s="72">
        <v>17</v>
      </c>
    </row>
    <row r="493" spans="1:4" ht="12.75">
      <c r="A493" s="70" t="s">
        <v>27</v>
      </c>
      <c r="B493" s="71">
        <v>27</v>
      </c>
      <c r="C493" s="72">
        <v>19</v>
      </c>
      <c r="D493" s="72">
        <v>39</v>
      </c>
    </row>
    <row r="494" spans="1:4" ht="12.75">
      <c r="A494" s="70" t="s">
        <v>172</v>
      </c>
      <c r="B494" s="71">
        <v>20</v>
      </c>
      <c r="C494" s="72">
        <v>9</v>
      </c>
      <c r="D494" s="72">
        <v>1</v>
      </c>
    </row>
    <row r="495" spans="1:4" ht="12.75">
      <c r="A495" s="70" t="s">
        <v>219</v>
      </c>
      <c r="B495" s="71">
        <v>15</v>
      </c>
      <c r="C495" s="72"/>
      <c r="D495" s="72">
        <v>7</v>
      </c>
    </row>
    <row r="496" spans="1:4" ht="12.75">
      <c r="A496" s="70" t="s">
        <v>221</v>
      </c>
      <c r="B496" s="71">
        <v>12</v>
      </c>
      <c r="C496" s="72">
        <v>15</v>
      </c>
      <c r="D496" s="72"/>
    </row>
    <row r="497" spans="1:4" ht="12.75">
      <c r="A497" s="70" t="s">
        <v>170</v>
      </c>
      <c r="B497" s="71">
        <v>9</v>
      </c>
      <c r="C497" s="72">
        <v>39</v>
      </c>
      <c r="D497" s="72">
        <v>40</v>
      </c>
    </row>
    <row r="498" spans="1:4" ht="12.75">
      <c r="A498" s="70" t="s">
        <v>223</v>
      </c>
      <c r="B498" s="71">
        <v>9</v>
      </c>
      <c r="C498" s="72">
        <v>3</v>
      </c>
      <c r="D498" s="72">
        <v>1</v>
      </c>
    </row>
    <row r="499" spans="1:4" ht="12.75">
      <c r="A499" s="70" t="s">
        <v>258</v>
      </c>
      <c r="B499" s="71"/>
      <c r="C499" s="72">
        <v>20</v>
      </c>
      <c r="D499" s="72"/>
    </row>
    <row r="500" spans="1:4" ht="12.75">
      <c r="A500" s="70" t="s">
        <v>230</v>
      </c>
      <c r="B500" s="71"/>
      <c r="C500" s="72">
        <v>105</v>
      </c>
      <c r="D500" s="72"/>
    </row>
    <row r="501" spans="1:4" ht="12.75" thickBot="1">
      <c r="A501" s="66" t="s">
        <v>182</v>
      </c>
      <c r="B501" s="42">
        <f>SUM(B474:B500)</f>
        <v>9665</v>
      </c>
      <c r="C501" s="42">
        <f>SUM(C474:C500)</f>
        <v>5320</v>
      </c>
      <c r="D501" s="42">
        <f>SUM(D474:D500)</f>
        <v>8971</v>
      </c>
    </row>
    <row r="502" ht="12.75" thickTop="1"/>
    <row r="504" ht="12.75">
      <c r="A504" s="4"/>
    </row>
    <row r="505" ht="12.75">
      <c r="A505" s="4"/>
    </row>
    <row r="506" ht="18.75">
      <c r="A506" s="18" t="s">
        <v>1121</v>
      </c>
    </row>
    <row r="508" spans="1:8" ht="12.75">
      <c r="A508" s="4"/>
      <c r="C508" s="127">
        <v>2015</v>
      </c>
      <c r="D508" s="140"/>
      <c r="E508" s="127">
        <v>2016</v>
      </c>
      <c r="F508" s="140"/>
      <c r="G508" s="127">
        <v>2017</v>
      </c>
      <c r="H508" s="127"/>
    </row>
    <row r="509" spans="1:8" ht="12.75">
      <c r="A509" s="209" t="s">
        <v>443</v>
      </c>
      <c r="B509" s="210"/>
      <c r="C509" s="148" t="s">
        <v>424</v>
      </c>
      <c r="D509" s="149" t="s">
        <v>425</v>
      </c>
      <c r="E509" s="148" t="s">
        <v>424</v>
      </c>
      <c r="F509" s="149" t="s">
        <v>425</v>
      </c>
      <c r="G509" s="148" t="s">
        <v>424</v>
      </c>
      <c r="H509" s="148" t="s">
        <v>425</v>
      </c>
    </row>
    <row r="510" spans="1:8" ht="12.75">
      <c r="A510" s="38" t="s">
        <v>105</v>
      </c>
      <c r="B510" s="38" t="s">
        <v>1124</v>
      </c>
      <c r="C510" s="38">
        <v>1</v>
      </c>
      <c r="D510" s="38">
        <v>2</v>
      </c>
      <c r="E510" s="38">
        <v>1</v>
      </c>
      <c r="F510" s="38">
        <v>1</v>
      </c>
      <c r="G510" s="4">
        <v>1</v>
      </c>
      <c r="H510" s="4">
        <v>1</v>
      </c>
    </row>
    <row r="511" spans="1:6" ht="12.75">
      <c r="A511" s="38" t="s">
        <v>87</v>
      </c>
      <c r="B511" s="38" t="s">
        <v>1229</v>
      </c>
      <c r="E511" s="38">
        <v>1</v>
      </c>
      <c r="F511" s="38">
        <v>57</v>
      </c>
    </row>
    <row r="512" spans="1:8" ht="12.75">
      <c r="A512" s="38" t="s">
        <v>77</v>
      </c>
      <c r="B512" s="38" t="s">
        <v>1230</v>
      </c>
      <c r="E512" s="38">
        <v>1</v>
      </c>
      <c r="F512" s="38">
        <v>18</v>
      </c>
      <c r="G512" s="4">
        <v>1</v>
      </c>
      <c r="H512" s="4">
        <v>1</v>
      </c>
    </row>
    <row r="513" spans="1:6" ht="12.75">
      <c r="A513" s="38"/>
      <c r="B513" s="38" t="s">
        <v>1231</v>
      </c>
      <c r="E513" s="38">
        <v>1</v>
      </c>
      <c r="F513" s="38">
        <v>42</v>
      </c>
    </row>
    <row r="514" spans="1:8" ht="12.75">
      <c r="A514" s="38" t="s">
        <v>94</v>
      </c>
      <c r="B514" s="38" t="s">
        <v>1125</v>
      </c>
      <c r="C514" s="38">
        <v>1</v>
      </c>
      <c r="D514" s="38">
        <v>1</v>
      </c>
      <c r="G514" s="4">
        <v>1</v>
      </c>
      <c r="H514" s="4">
        <v>2</v>
      </c>
    </row>
    <row r="515" spans="1:6" ht="12.75">
      <c r="A515" s="38" t="s">
        <v>55</v>
      </c>
      <c r="B515" s="38" t="s">
        <v>1232</v>
      </c>
      <c r="E515" s="38">
        <v>1</v>
      </c>
      <c r="F515" s="38">
        <v>1</v>
      </c>
    </row>
    <row r="516" spans="1:4" ht="12.75">
      <c r="A516" s="38" t="s">
        <v>106</v>
      </c>
      <c r="B516" s="38" t="s">
        <v>1126</v>
      </c>
      <c r="C516" s="38">
        <v>1</v>
      </c>
      <c r="D516" s="38">
        <v>52</v>
      </c>
    </row>
    <row r="517" spans="1:4" ht="12.75">
      <c r="A517" s="38" t="s">
        <v>61</v>
      </c>
      <c r="B517" s="38" t="s">
        <v>444</v>
      </c>
      <c r="C517" s="38">
        <v>1</v>
      </c>
      <c r="D517" s="38">
        <v>1</v>
      </c>
    </row>
    <row r="518" spans="1:8" ht="12.75">
      <c r="A518" s="38" t="s">
        <v>40</v>
      </c>
      <c r="B518" s="38" t="s">
        <v>1127</v>
      </c>
      <c r="C518" s="38">
        <v>1</v>
      </c>
      <c r="D518" s="38">
        <v>12</v>
      </c>
      <c r="E518" s="38">
        <v>1</v>
      </c>
      <c r="F518" s="38">
        <v>16</v>
      </c>
      <c r="G518" s="4">
        <v>1</v>
      </c>
      <c r="H518" s="4">
        <v>17</v>
      </c>
    </row>
    <row r="519" spans="1:8" ht="12.75">
      <c r="A519" s="38"/>
      <c r="B519" s="38" t="s">
        <v>405</v>
      </c>
      <c r="C519" s="38">
        <v>1</v>
      </c>
      <c r="D519" s="38">
        <v>2</v>
      </c>
      <c r="E519" s="38">
        <v>1</v>
      </c>
      <c r="F519" s="38">
        <v>42</v>
      </c>
      <c r="G519" s="4">
        <v>2</v>
      </c>
      <c r="H519" s="4">
        <v>37</v>
      </c>
    </row>
    <row r="520" spans="1:6" ht="12.75">
      <c r="A520" s="38" t="s">
        <v>107</v>
      </c>
      <c r="B520" s="38" t="s">
        <v>1233</v>
      </c>
      <c r="E520" s="38">
        <v>1</v>
      </c>
      <c r="F520" s="38">
        <v>4</v>
      </c>
    </row>
    <row r="521" spans="1:8" ht="12.75">
      <c r="A521" s="38"/>
      <c r="B521" s="38" t="s">
        <v>1279</v>
      </c>
      <c r="E521" s="38"/>
      <c r="F521" s="38"/>
      <c r="G521" s="4">
        <v>1</v>
      </c>
      <c r="H521" s="4">
        <v>4</v>
      </c>
    </row>
    <row r="522" spans="1:8" ht="12.75">
      <c r="A522" s="4"/>
      <c r="B522" s="38" t="s">
        <v>1128</v>
      </c>
      <c r="C522" s="38">
        <v>1</v>
      </c>
      <c r="D522" s="38">
        <v>24</v>
      </c>
      <c r="G522" s="4">
        <v>1</v>
      </c>
      <c r="H522" s="4">
        <v>12</v>
      </c>
    </row>
    <row r="523" spans="1:6" ht="12.75">
      <c r="A523" s="38" t="s">
        <v>162</v>
      </c>
      <c r="B523" s="38" t="s">
        <v>1129</v>
      </c>
      <c r="C523" s="38">
        <v>2</v>
      </c>
      <c r="D523" s="38">
        <v>23</v>
      </c>
      <c r="E523" s="4">
        <v>1</v>
      </c>
      <c r="F523" s="4">
        <v>13</v>
      </c>
    </row>
    <row r="524" spans="1:8" ht="12.75">
      <c r="A524" s="38" t="s">
        <v>47</v>
      </c>
      <c r="B524" s="38" t="s">
        <v>1280</v>
      </c>
      <c r="C524" s="38"/>
      <c r="D524" s="38"/>
      <c r="G524" s="4">
        <v>1</v>
      </c>
      <c r="H524" s="4">
        <v>6</v>
      </c>
    </row>
    <row r="525" spans="1:6" ht="12.75">
      <c r="A525" s="38" t="s">
        <v>67</v>
      </c>
      <c r="B525" s="38" t="s">
        <v>1130</v>
      </c>
      <c r="C525" s="38">
        <v>1</v>
      </c>
      <c r="D525" s="38">
        <v>1</v>
      </c>
      <c r="E525" s="4">
        <v>1</v>
      </c>
      <c r="F525" s="4">
        <v>1</v>
      </c>
    </row>
    <row r="526" spans="1:4" ht="12.75">
      <c r="A526" s="38"/>
      <c r="B526" s="38" t="s">
        <v>1131</v>
      </c>
      <c r="C526" s="38">
        <v>1</v>
      </c>
      <c r="D526" s="38">
        <v>2</v>
      </c>
    </row>
    <row r="527" spans="1:8" ht="12.75">
      <c r="A527" s="38"/>
      <c r="B527" s="38" t="s">
        <v>1281</v>
      </c>
      <c r="C527" s="38"/>
      <c r="D527" s="38"/>
      <c r="G527" s="4">
        <v>1</v>
      </c>
      <c r="H527" s="4">
        <v>1</v>
      </c>
    </row>
    <row r="528" spans="1:6" ht="12.75">
      <c r="A528" s="38"/>
      <c r="B528" s="38" t="s">
        <v>1234</v>
      </c>
      <c r="E528" s="38">
        <v>1</v>
      </c>
      <c r="F528" s="38">
        <v>1</v>
      </c>
    </row>
    <row r="529" spans="1:8" ht="12.75">
      <c r="A529" s="38" t="s">
        <v>163</v>
      </c>
      <c r="B529" s="38" t="s">
        <v>1132</v>
      </c>
      <c r="C529" s="38">
        <v>1</v>
      </c>
      <c r="D529" s="38">
        <v>2</v>
      </c>
      <c r="G529" s="4">
        <v>1</v>
      </c>
      <c r="H529" s="4">
        <v>3</v>
      </c>
    </row>
    <row r="530" spans="1:8" ht="12.75">
      <c r="A530" s="38"/>
      <c r="B530" s="38" t="s">
        <v>1133</v>
      </c>
      <c r="C530" s="38">
        <v>1</v>
      </c>
      <c r="D530" s="38">
        <v>15</v>
      </c>
      <c r="G530" s="4">
        <v>1</v>
      </c>
      <c r="H530" s="4">
        <v>2</v>
      </c>
    </row>
    <row r="531" spans="1:6" ht="12.75">
      <c r="A531" s="38" t="s">
        <v>164</v>
      </c>
      <c r="B531" s="38" t="s">
        <v>1134</v>
      </c>
      <c r="C531" s="38">
        <v>1</v>
      </c>
      <c r="D531" s="38">
        <v>4</v>
      </c>
      <c r="E531" s="4">
        <v>1</v>
      </c>
      <c r="F531" s="4">
        <v>1</v>
      </c>
    </row>
    <row r="532" spans="1:8" ht="12.75">
      <c r="A532" s="38" t="s">
        <v>46</v>
      </c>
      <c r="B532" s="38" t="s">
        <v>1282</v>
      </c>
      <c r="C532" s="38"/>
      <c r="D532" s="38"/>
      <c r="G532" s="4">
        <v>1</v>
      </c>
      <c r="H532" s="4">
        <v>205</v>
      </c>
    </row>
    <row r="533" spans="1:4" ht="12.75">
      <c r="A533" s="4"/>
      <c r="B533" s="38" t="s">
        <v>1135</v>
      </c>
      <c r="C533" s="38">
        <v>1</v>
      </c>
      <c r="D533" s="38">
        <v>13</v>
      </c>
    </row>
    <row r="534" spans="1:6" ht="12.75">
      <c r="A534" s="38"/>
      <c r="B534" s="38" t="s">
        <v>1235</v>
      </c>
      <c r="E534" s="38">
        <v>1</v>
      </c>
      <c r="F534" s="38">
        <v>3</v>
      </c>
    </row>
    <row r="535" spans="1:8" ht="12.75">
      <c r="A535" s="38" t="s">
        <v>86</v>
      </c>
      <c r="B535" s="38" t="s">
        <v>1236</v>
      </c>
      <c r="E535" s="38">
        <v>1</v>
      </c>
      <c r="F535" s="38">
        <v>1</v>
      </c>
      <c r="G535" s="4">
        <v>1</v>
      </c>
      <c r="H535" s="4">
        <v>1</v>
      </c>
    </row>
    <row r="536" spans="1:6" ht="12.75">
      <c r="A536" s="38"/>
      <c r="B536" s="38" t="s">
        <v>1237</v>
      </c>
      <c r="E536" s="38">
        <v>1</v>
      </c>
      <c r="F536" s="38">
        <v>25</v>
      </c>
    </row>
    <row r="537" spans="1:4" ht="12.75">
      <c r="A537" s="4"/>
      <c r="B537" s="38" t="s">
        <v>1136</v>
      </c>
      <c r="C537" s="38">
        <v>1</v>
      </c>
      <c r="D537" s="38">
        <v>20</v>
      </c>
    </row>
    <row r="538" spans="1:8" ht="12.75">
      <c r="A538" s="4"/>
      <c r="B538" s="38" t="s">
        <v>1238</v>
      </c>
      <c r="E538" s="38">
        <v>1</v>
      </c>
      <c r="F538" s="38">
        <v>2</v>
      </c>
      <c r="G538" s="4">
        <v>2</v>
      </c>
      <c r="H538" s="4">
        <v>23</v>
      </c>
    </row>
    <row r="539" spans="1:8" ht="12.75">
      <c r="A539" s="4"/>
      <c r="B539" s="38" t="s">
        <v>1283</v>
      </c>
      <c r="E539" s="38"/>
      <c r="F539" s="38"/>
      <c r="G539" s="4">
        <v>1</v>
      </c>
      <c r="H539" s="4">
        <v>1</v>
      </c>
    </row>
    <row r="540" spans="1:8" ht="12.75">
      <c r="A540" s="38" t="s">
        <v>110</v>
      </c>
      <c r="B540" s="38" t="s">
        <v>1239</v>
      </c>
      <c r="E540" s="38">
        <v>1</v>
      </c>
      <c r="F540" s="38">
        <v>12</v>
      </c>
      <c r="G540" s="4">
        <v>1</v>
      </c>
      <c r="H540" s="4">
        <v>3</v>
      </c>
    </row>
    <row r="541" spans="1:8" ht="12.75">
      <c r="A541" s="38" t="s">
        <v>146</v>
      </c>
      <c r="B541" s="38" t="s">
        <v>1284</v>
      </c>
      <c r="E541" s="38"/>
      <c r="F541" s="38"/>
      <c r="G541" s="4">
        <v>1</v>
      </c>
      <c r="H541" s="4">
        <v>9</v>
      </c>
    </row>
    <row r="542" spans="1:8" ht="12.75">
      <c r="A542" s="38" t="s">
        <v>85</v>
      </c>
      <c r="B542" s="38" t="s">
        <v>1285</v>
      </c>
      <c r="E542" s="38"/>
      <c r="F542" s="38"/>
      <c r="G542" s="4">
        <v>1</v>
      </c>
      <c r="H542" s="4">
        <v>4</v>
      </c>
    </row>
    <row r="543" spans="1:4" ht="12.75">
      <c r="A543" s="4"/>
      <c r="B543" s="38" t="s">
        <v>446</v>
      </c>
      <c r="C543" s="38">
        <v>1</v>
      </c>
      <c r="D543" s="38">
        <v>5</v>
      </c>
    </row>
    <row r="544" spans="1:8" ht="12.75">
      <c r="A544" s="38"/>
      <c r="B544" s="38" t="s">
        <v>526</v>
      </c>
      <c r="C544" s="38">
        <v>1</v>
      </c>
      <c r="D544" s="38">
        <v>34</v>
      </c>
      <c r="E544" s="38">
        <v>1</v>
      </c>
      <c r="F544" s="38">
        <v>28</v>
      </c>
      <c r="G544" s="4">
        <v>1</v>
      </c>
      <c r="H544" s="4">
        <v>43</v>
      </c>
    </row>
    <row r="545" spans="1:6" ht="12.75">
      <c r="A545" s="38"/>
      <c r="B545" s="38" t="s">
        <v>1137</v>
      </c>
      <c r="C545" s="38">
        <v>1</v>
      </c>
      <c r="D545" s="38">
        <v>4</v>
      </c>
      <c r="E545" s="38">
        <v>1</v>
      </c>
      <c r="F545" s="38">
        <v>1</v>
      </c>
    </row>
    <row r="546" spans="1:6" ht="12.75">
      <c r="A546" s="38" t="s">
        <v>54</v>
      </c>
      <c r="B546" s="38" t="s">
        <v>1240</v>
      </c>
      <c r="E546" s="38">
        <v>1</v>
      </c>
      <c r="F546" s="38">
        <v>29</v>
      </c>
    </row>
    <row r="547" spans="1:6" ht="12.75">
      <c r="A547" s="38" t="s">
        <v>97</v>
      </c>
      <c r="B547" s="38" t="s">
        <v>1241</v>
      </c>
      <c r="E547" s="38">
        <v>1</v>
      </c>
      <c r="F547" s="38">
        <v>1</v>
      </c>
    </row>
    <row r="548" spans="1:4" ht="12.75">
      <c r="A548" s="38" t="s">
        <v>527</v>
      </c>
      <c r="B548" s="38" t="s">
        <v>1138</v>
      </c>
      <c r="C548" s="38">
        <v>1</v>
      </c>
      <c r="D548" s="38">
        <v>1</v>
      </c>
    </row>
    <row r="549" spans="1:8" ht="12.75">
      <c r="A549" s="38" t="s">
        <v>45</v>
      </c>
      <c r="B549" s="38" t="s">
        <v>1139</v>
      </c>
      <c r="C549" s="38">
        <v>2</v>
      </c>
      <c r="D549" s="38">
        <v>5</v>
      </c>
      <c r="E549" s="38">
        <v>1</v>
      </c>
      <c r="F549" s="38">
        <v>1</v>
      </c>
      <c r="G549" s="4">
        <v>1</v>
      </c>
      <c r="H549" s="4">
        <v>1</v>
      </c>
    </row>
    <row r="550" spans="1:4" ht="12.75">
      <c r="A550" s="38"/>
      <c r="B550" s="38" t="s">
        <v>1140</v>
      </c>
      <c r="C550" s="38">
        <v>1</v>
      </c>
      <c r="D550" s="38">
        <v>1</v>
      </c>
    </row>
    <row r="551" spans="1:6" ht="11.45" customHeight="1">
      <c r="A551" s="38"/>
      <c r="B551" s="38" t="s">
        <v>529</v>
      </c>
      <c r="C551" s="38">
        <v>1</v>
      </c>
      <c r="D551" s="38">
        <v>19</v>
      </c>
      <c r="E551" s="38">
        <v>1</v>
      </c>
      <c r="F551" s="38">
        <v>28</v>
      </c>
    </row>
    <row r="552" spans="1:8" ht="11.45" customHeight="1">
      <c r="A552" s="38"/>
      <c r="B552" s="38" t="s">
        <v>1286</v>
      </c>
      <c r="C552" s="38"/>
      <c r="D552" s="38"/>
      <c r="E552" s="38"/>
      <c r="F552" s="38"/>
      <c r="G552" s="4">
        <v>1</v>
      </c>
      <c r="H552" s="4">
        <v>1</v>
      </c>
    </row>
    <row r="553" spans="1:8" ht="12.75">
      <c r="A553" s="38"/>
      <c r="B553" s="38" t="s">
        <v>1141</v>
      </c>
      <c r="C553" s="38">
        <v>1</v>
      </c>
      <c r="D553" s="38">
        <v>3</v>
      </c>
      <c r="E553" s="38">
        <v>1</v>
      </c>
      <c r="F553" s="38">
        <v>161</v>
      </c>
      <c r="G553" s="4">
        <v>1</v>
      </c>
      <c r="H553" s="4">
        <v>1</v>
      </c>
    </row>
    <row r="554" spans="1:8" ht="12.75">
      <c r="A554" s="38" t="s">
        <v>48</v>
      </c>
      <c r="B554" s="38" t="s">
        <v>530</v>
      </c>
      <c r="C554" s="38">
        <v>1</v>
      </c>
      <c r="D554" s="38">
        <v>1</v>
      </c>
      <c r="E554" s="38">
        <v>1</v>
      </c>
      <c r="F554" s="38">
        <v>2</v>
      </c>
      <c r="G554" s="4">
        <v>2</v>
      </c>
      <c r="H554" s="4">
        <v>5</v>
      </c>
    </row>
    <row r="555" spans="1:6" ht="12.75">
      <c r="A555" s="38" t="s">
        <v>60</v>
      </c>
      <c r="B555" s="38" t="s">
        <v>1142</v>
      </c>
      <c r="C555" s="38">
        <v>1</v>
      </c>
      <c r="D555" s="38">
        <v>1</v>
      </c>
      <c r="E555" s="38">
        <v>1</v>
      </c>
      <c r="F555" s="38">
        <v>1</v>
      </c>
    </row>
    <row r="556" spans="1:8" ht="12.75">
      <c r="A556" s="38"/>
      <c r="B556" s="38" t="s">
        <v>464</v>
      </c>
      <c r="C556" s="38">
        <v>2</v>
      </c>
      <c r="D556" s="38">
        <v>5</v>
      </c>
      <c r="E556" s="38">
        <v>1</v>
      </c>
      <c r="F556" s="38">
        <v>20</v>
      </c>
      <c r="G556" s="4">
        <v>2</v>
      </c>
      <c r="H556" s="4">
        <v>4</v>
      </c>
    </row>
    <row r="557" spans="1:8" ht="12.75">
      <c r="A557" s="38"/>
      <c r="B557" s="38" t="s">
        <v>1287</v>
      </c>
      <c r="C557" s="38"/>
      <c r="D557" s="38"/>
      <c r="E557" s="38"/>
      <c r="F557" s="38"/>
      <c r="G557" s="4">
        <v>1</v>
      </c>
      <c r="H557" s="4">
        <v>2</v>
      </c>
    </row>
    <row r="558" spans="1:4" ht="12.75">
      <c r="A558" s="38" t="s">
        <v>111</v>
      </c>
      <c r="B558" s="38" t="s">
        <v>1143</v>
      </c>
      <c r="C558" s="38">
        <v>1</v>
      </c>
      <c r="D558" s="38">
        <v>1</v>
      </c>
    </row>
    <row r="559" spans="1:4" ht="12.75">
      <c r="A559" s="38"/>
      <c r="B559" s="38" t="s">
        <v>1144</v>
      </c>
      <c r="C559" s="38">
        <v>1</v>
      </c>
      <c r="D559" s="38">
        <v>1</v>
      </c>
    </row>
    <row r="560" spans="1:6" ht="12.75">
      <c r="A560" s="38" t="s">
        <v>43</v>
      </c>
      <c r="B560" s="38" t="s">
        <v>1242</v>
      </c>
      <c r="E560" s="38">
        <v>1</v>
      </c>
      <c r="F560" s="38">
        <v>1</v>
      </c>
    </row>
    <row r="561" spans="1:8" ht="12.75">
      <c r="A561" s="38"/>
      <c r="B561" s="38" t="s">
        <v>531</v>
      </c>
      <c r="E561" s="38">
        <v>2</v>
      </c>
      <c r="F561" s="38">
        <v>2</v>
      </c>
      <c r="G561" s="4">
        <v>2</v>
      </c>
      <c r="H561" s="4">
        <v>2</v>
      </c>
    </row>
    <row r="562" spans="1:8" ht="12.75">
      <c r="A562" s="4"/>
      <c r="B562" s="38" t="s">
        <v>1145</v>
      </c>
      <c r="C562" s="38">
        <v>1</v>
      </c>
      <c r="D562" s="38">
        <v>5</v>
      </c>
      <c r="E562" s="38">
        <v>1</v>
      </c>
      <c r="F562" s="38">
        <v>6</v>
      </c>
      <c r="G562" s="4">
        <v>1</v>
      </c>
      <c r="H562" s="4">
        <v>4</v>
      </c>
    </row>
    <row r="563" spans="1:4" ht="12.75">
      <c r="A563" s="38"/>
      <c r="B563" s="38" t="s">
        <v>1146</v>
      </c>
      <c r="C563" s="38">
        <v>1</v>
      </c>
      <c r="D563" s="38">
        <v>1</v>
      </c>
    </row>
    <row r="564" spans="1:8" ht="12.75">
      <c r="A564" s="38"/>
      <c r="B564" s="38" t="s">
        <v>1288</v>
      </c>
      <c r="C564" s="38"/>
      <c r="D564" s="38"/>
      <c r="G564" s="4">
        <v>1</v>
      </c>
      <c r="H564" s="4">
        <v>1</v>
      </c>
    </row>
    <row r="565" spans="1:4" ht="12.75">
      <c r="A565" s="38"/>
      <c r="B565" s="38" t="s">
        <v>1147</v>
      </c>
      <c r="C565" s="38">
        <v>1</v>
      </c>
      <c r="D565" s="38">
        <v>1</v>
      </c>
    </row>
    <row r="566" spans="1:6" ht="12.75">
      <c r="A566" s="38"/>
      <c r="B566" s="38" t="s">
        <v>1148</v>
      </c>
      <c r="C566" s="38">
        <v>1</v>
      </c>
      <c r="D566" s="38">
        <v>1</v>
      </c>
      <c r="E566" s="38">
        <v>1</v>
      </c>
      <c r="F566" s="38">
        <v>8</v>
      </c>
    </row>
    <row r="567" spans="1:8" ht="12.75">
      <c r="A567" s="38"/>
      <c r="B567" s="38" t="s">
        <v>1289</v>
      </c>
      <c r="C567" s="38"/>
      <c r="D567" s="38"/>
      <c r="E567" s="38"/>
      <c r="F567" s="38"/>
      <c r="G567" s="4">
        <v>1</v>
      </c>
      <c r="H567" s="4">
        <v>1</v>
      </c>
    </row>
    <row r="568" spans="1:4" ht="12.75">
      <c r="A568" s="38"/>
      <c r="B568" s="38" t="s">
        <v>1149</v>
      </c>
      <c r="C568" s="38">
        <v>1</v>
      </c>
      <c r="D568" s="38">
        <v>4</v>
      </c>
    </row>
    <row r="569" spans="1:6" ht="12.75">
      <c r="A569" s="38"/>
      <c r="B569" s="38" t="s">
        <v>1243</v>
      </c>
      <c r="E569" s="38">
        <v>1</v>
      </c>
      <c r="F569" s="38">
        <v>4</v>
      </c>
    </row>
    <row r="570" spans="1:8" ht="12.75">
      <c r="A570" s="38" t="s">
        <v>66</v>
      </c>
      <c r="B570" s="38" t="s">
        <v>1290</v>
      </c>
      <c r="E570" s="38"/>
      <c r="F570" s="38"/>
      <c r="G570" s="4">
        <v>2</v>
      </c>
      <c r="H570" s="4">
        <v>2</v>
      </c>
    </row>
    <row r="571" spans="1:8" ht="12.75">
      <c r="A571" s="4"/>
      <c r="B571" s="38" t="s">
        <v>1244</v>
      </c>
      <c r="E571" s="38">
        <v>1</v>
      </c>
      <c r="F571" s="38">
        <v>68</v>
      </c>
      <c r="G571" s="4">
        <v>2</v>
      </c>
      <c r="H571" s="4">
        <v>7</v>
      </c>
    </row>
    <row r="572" spans="1:8" ht="12.75">
      <c r="A572" s="4"/>
      <c r="B572" s="38" t="s">
        <v>1291</v>
      </c>
      <c r="E572" s="38"/>
      <c r="F572" s="38"/>
      <c r="G572" s="4">
        <v>1</v>
      </c>
      <c r="H572" s="4">
        <v>16</v>
      </c>
    </row>
    <row r="573" spans="1:8" ht="12.75">
      <c r="A573" s="4"/>
      <c r="B573" s="38" t="s">
        <v>1150</v>
      </c>
      <c r="C573" s="38">
        <v>1</v>
      </c>
      <c r="D573" s="38">
        <v>4</v>
      </c>
      <c r="E573" s="38">
        <v>2</v>
      </c>
      <c r="F573" s="38">
        <v>4</v>
      </c>
      <c r="G573" s="4">
        <v>1</v>
      </c>
      <c r="H573" s="4">
        <v>16</v>
      </c>
    </row>
    <row r="574" spans="1:6" ht="12.75">
      <c r="A574" s="4"/>
      <c r="B574" s="38" t="s">
        <v>408</v>
      </c>
      <c r="E574" s="38">
        <v>1</v>
      </c>
      <c r="F574" s="38">
        <v>9</v>
      </c>
    </row>
    <row r="575" spans="1:6" ht="12.75">
      <c r="A575" s="38" t="s">
        <v>37</v>
      </c>
      <c r="B575" s="38" t="s">
        <v>1245</v>
      </c>
      <c r="E575" s="38">
        <v>1</v>
      </c>
      <c r="F575" s="38">
        <v>1</v>
      </c>
    </row>
    <row r="576" spans="1:4" ht="12.75">
      <c r="A576" s="4"/>
      <c r="B576" s="38" t="s">
        <v>462</v>
      </c>
      <c r="C576" s="38">
        <v>1</v>
      </c>
      <c r="D576" s="38">
        <v>1</v>
      </c>
    </row>
    <row r="577" spans="1:4" ht="12.75">
      <c r="A577" s="38"/>
      <c r="B577" s="38" t="s">
        <v>1151</v>
      </c>
      <c r="C577" s="38">
        <v>1</v>
      </c>
      <c r="D577" s="38">
        <v>1</v>
      </c>
    </row>
    <row r="578" spans="1:6" ht="12.75">
      <c r="A578" s="38"/>
      <c r="B578" s="38" t="s">
        <v>1246</v>
      </c>
      <c r="E578" s="38">
        <v>1</v>
      </c>
      <c r="F578" s="38">
        <v>2</v>
      </c>
    </row>
    <row r="579" spans="1:6" ht="12.75">
      <c r="A579" s="38"/>
      <c r="B579" s="38" t="s">
        <v>1247</v>
      </c>
      <c r="E579" s="38">
        <v>1</v>
      </c>
      <c r="F579" s="38">
        <v>1</v>
      </c>
    </row>
    <row r="580" spans="1:4" ht="12.75">
      <c r="A580" s="38"/>
      <c r="B580" s="38" t="s">
        <v>1152</v>
      </c>
      <c r="C580" s="38">
        <v>1</v>
      </c>
      <c r="D580" s="38">
        <v>1</v>
      </c>
    </row>
    <row r="581" spans="1:4" ht="12.75">
      <c r="A581" s="38"/>
      <c r="B581" s="38" t="s">
        <v>1153</v>
      </c>
      <c r="C581" s="38">
        <v>1</v>
      </c>
      <c r="D581" s="38">
        <v>1</v>
      </c>
    </row>
    <row r="582" spans="1:8" ht="12.75">
      <c r="A582" s="38"/>
      <c r="B582" s="38" t="s">
        <v>448</v>
      </c>
      <c r="E582" s="38">
        <v>1</v>
      </c>
      <c r="F582" s="38">
        <v>6</v>
      </c>
      <c r="G582" s="4">
        <v>1</v>
      </c>
      <c r="H582" s="4">
        <v>1</v>
      </c>
    </row>
    <row r="583" spans="1:4" ht="12.75">
      <c r="A583" s="38"/>
      <c r="B583" s="38" t="s">
        <v>1154</v>
      </c>
      <c r="C583" s="38">
        <v>1</v>
      </c>
      <c r="D583" s="38">
        <v>8</v>
      </c>
    </row>
    <row r="584" spans="1:4" ht="12.75">
      <c r="A584" s="38" t="s">
        <v>159</v>
      </c>
      <c r="B584" s="38" t="s">
        <v>1155</v>
      </c>
      <c r="C584" s="38">
        <v>1</v>
      </c>
      <c r="D584" s="38">
        <v>1</v>
      </c>
    </row>
    <row r="585" spans="1:6" ht="12.75">
      <c r="A585" s="38"/>
      <c r="B585" s="38" t="s">
        <v>1248</v>
      </c>
      <c r="E585" s="38">
        <v>1</v>
      </c>
      <c r="F585" s="38">
        <v>16</v>
      </c>
    </row>
    <row r="586" spans="1:4" ht="12.75">
      <c r="A586" s="38"/>
      <c r="B586" s="38" t="s">
        <v>1156</v>
      </c>
      <c r="C586" s="38">
        <v>1</v>
      </c>
      <c r="D586" s="38">
        <v>1</v>
      </c>
    </row>
    <row r="587" spans="1:6" ht="12.75">
      <c r="A587" s="38" t="s">
        <v>65</v>
      </c>
      <c r="B587" s="38" t="s">
        <v>1157</v>
      </c>
      <c r="C587" s="38">
        <v>1</v>
      </c>
      <c r="D587" s="38">
        <v>42</v>
      </c>
      <c r="E587" s="38">
        <v>2</v>
      </c>
      <c r="F587" s="38">
        <v>25</v>
      </c>
    </row>
    <row r="588" spans="1:8" ht="12.75">
      <c r="A588" s="38"/>
      <c r="B588" s="38" t="s">
        <v>1158</v>
      </c>
      <c r="C588" s="38">
        <v>1</v>
      </c>
      <c r="D588" s="38">
        <v>6</v>
      </c>
      <c r="E588" s="38">
        <v>1</v>
      </c>
      <c r="F588" s="38">
        <v>1</v>
      </c>
      <c r="G588" s="4">
        <v>1</v>
      </c>
      <c r="H588" s="4">
        <v>2</v>
      </c>
    </row>
    <row r="589" spans="1:8" ht="12.75">
      <c r="A589" s="38"/>
      <c r="B589" s="38" t="s">
        <v>1292</v>
      </c>
      <c r="C589" s="38"/>
      <c r="D589" s="38"/>
      <c r="E589" s="38"/>
      <c r="F589" s="38"/>
      <c r="G589" s="4">
        <v>1</v>
      </c>
      <c r="H589" s="4">
        <v>50</v>
      </c>
    </row>
    <row r="590" spans="1:8" ht="12.75">
      <c r="A590" s="38" t="s">
        <v>44</v>
      </c>
      <c r="B590" s="38" t="s">
        <v>467</v>
      </c>
      <c r="C590" s="38"/>
      <c r="D590" s="38"/>
      <c r="E590" s="38"/>
      <c r="F590" s="38"/>
      <c r="G590" s="4">
        <v>1</v>
      </c>
      <c r="H590" s="4">
        <v>1</v>
      </c>
    </row>
    <row r="591" spans="1:4" ht="12.75">
      <c r="A591" s="4"/>
      <c r="B591" s="38" t="s">
        <v>1159</v>
      </c>
      <c r="C591" s="38">
        <v>1</v>
      </c>
      <c r="D591" s="38">
        <v>3</v>
      </c>
    </row>
    <row r="592" spans="1:8" ht="12.75">
      <c r="A592" s="4"/>
      <c r="B592" s="38" t="s">
        <v>1293</v>
      </c>
      <c r="C592" s="38"/>
      <c r="D592" s="38"/>
      <c r="G592" s="4">
        <v>1</v>
      </c>
      <c r="H592" s="4">
        <v>6</v>
      </c>
    </row>
    <row r="593" spans="1:4" ht="12.75">
      <c r="A593" s="38"/>
      <c r="B593" s="38" t="s">
        <v>1160</v>
      </c>
      <c r="C593" s="38">
        <v>1</v>
      </c>
      <c r="D593" s="38">
        <v>24</v>
      </c>
    </row>
    <row r="594" spans="1:6" ht="12.75">
      <c r="A594" s="38"/>
      <c r="B594" s="38" t="s">
        <v>1249</v>
      </c>
      <c r="E594" s="38">
        <v>1</v>
      </c>
      <c r="F594" s="38">
        <v>31</v>
      </c>
    </row>
    <row r="595" spans="1:8" ht="12.75">
      <c r="A595" s="38" t="s">
        <v>101</v>
      </c>
      <c r="B595" s="38" t="s">
        <v>1294</v>
      </c>
      <c r="E595" s="38"/>
      <c r="F595" s="38"/>
      <c r="G595" s="4">
        <v>1</v>
      </c>
      <c r="H595" s="4">
        <v>1</v>
      </c>
    </row>
    <row r="596" spans="1:6" ht="12.75">
      <c r="A596" s="38" t="s">
        <v>1250</v>
      </c>
      <c r="B596" s="38" t="s">
        <v>1251</v>
      </c>
      <c r="E596" s="38">
        <v>1</v>
      </c>
      <c r="F596" s="38">
        <v>1</v>
      </c>
    </row>
    <row r="597" spans="1:8" ht="12.75">
      <c r="A597" s="38" t="s">
        <v>102</v>
      </c>
      <c r="B597" s="38" t="s">
        <v>532</v>
      </c>
      <c r="C597" s="38">
        <v>1</v>
      </c>
      <c r="D597" s="38">
        <v>6</v>
      </c>
      <c r="G597" s="4">
        <v>1</v>
      </c>
      <c r="H597" s="4">
        <v>15</v>
      </c>
    </row>
    <row r="598" spans="2:8" ht="12.75">
      <c r="B598" s="38" t="s">
        <v>1161</v>
      </c>
      <c r="C598" s="38">
        <v>1</v>
      </c>
      <c r="D598" s="38">
        <v>1</v>
      </c>
      <c r="E598" s="38">
        <v>1</v>
      </c>
      <c r="F598" s="38">
        <v>2</v>
      </c>
      <c r="G598" s="4">
        <v>1</v>
      </c>
      <c r="H598" s="4">
        <v>1</v>
      </c>
    </row>
    <row r="599" spans="1:4" ht="12.75">
      <c r="A599" s="38" t="s">
        <v>81</v>
      </c>
      <c r="B599" s="38" t="s">
        <v>1162</v>
      </c>
      <c r="C599" s="38">
        <v>1</v>
      </c>
      <c r="D599" s="38">
        <v>13</v>
      </c>
    </row>
    <row r="600" spans="1:6" ht="12.75">
      <c r="A600" s="38" t="s">
        <v>35</v>
      </c>
      <c r="B600" s="38" t="s">
        <v>1252</v>
      </c>
      <c r="E600" s="38">
        <v>1</v>
      </c>
      <c r="F600" s="38">
        <v>41</v>
      </c>
    </row>
    <row r="601" spans="1:8" ht="12.75">
      <c r="A601" s="38"/>
      <c r="B601" s="38" t="s">
        <v>410</v>
      </c>
      <c r="E601" s="38">
        <v>1</v>
      </c>
      <c r="F601" s="38">
        <v>10</v>
      </c>
      <c r="G601" s="4">
        <v>1</v>
      </c>
      <c r="H601" s="4">
        <v>1</v>
      </c>
    </row>
    <row r="602" spans="1:8" ht="12.75">
      <c r="A602" s="38"/>
      <c r="B602" s="38" t="s">
        <v>1295</v>
      </c>
      <c r="E602" s="38"/>
      <c r="F602" s="38"/>
      <c r="G602" s="4">
        <v>1</v>
      </c>
      <c r="H602" s="4">
        <v>1</v>
      </c>
    </row>
    <row r="603" spans="1:4" ht="12.75">
      <c r="A603" s="4"/>
      <c r="B603" s="38" t="s">
        <v>1163</v>
      </c>
      <c r="C603" s="38">
        <v>1</v>
      </c>
      <c r="D603" s="38">
        <v>4</v>
      </c>
    </row>
    <row r="604" spans="1:6" ht="12.75">
      <c r="A604" s="38" t="s">
        <v>72</v>
      </c>
      <c r="B604" s="38" t="s">
        <v>1164</v>
      </c>
      <c r="C604" s="38">
        <v>1</v>
      </c>
      <c r="D604" s="38">
        <v>6</v>
      </c>
      <c r="E604" s="38">
        <v>1</v>
      </c>
      <c r="F604" s="38">
        <v>7</v>
      </c>
    </row>
    <row r="605" spans="1:6" ht="12.75">
      <c r="A605" s="38"/>
      <c r="B605" s="38" t="s">
        <v>1253</v>
      </c>
      <c r="E605" s="38">
        <v>1</v>
      </c>
      <c r="F605" s="38">
        <v>1</v>
      </c>
    </row>
    <row r="606" spans="1:6" ht="12.75">
      <c r="A606" s="38"/>
      <c r="B606" s="38" t="s">
        <v>1254</v>
      </c>
      <c r="E606" s="38">
        <v>1</v>
      </c>
      <c r="F606" s="38">
        <v>1</v>
      </c>
    </row>
    <row r="607" spans="1:8" ht="12.75">
      <c r="A607" s="38" t="s">
        <v>113</v>
      </c>
      <c r="B607" s="38" t="s">
        <v>1296</v>
      </c>
      <c r="E607" s="38"/>
      <c r="F607" s="38"/>
      <c r="G607" s="4">
        <v>1</v>
      </c>
      <c r="H607" s="4">
        <v>9</v>
      </c>
    </row>
    <row r="608" spans="1:6" ht="12.75">
      <c r="A608" s="4"/>
      <c r="B608" s="38" t="s">
        <v>1255</v>
      </c>
      <c r="E608" s="38">
        <v>1</v>
      </c>
      <c r="F608" s="38">
        <v>1</v>
      </c>
    </row>
    <row r="609" spans="1:6" ht="12.75">
      <c r="A609" s="38" t="s">
        <v>50</v>
      </c>
      <c r="B609" s="38" t="s">
        <v>1256</v>
      </c>
      <c r="E609" s="38">
        <v>1</v>
      </c>
      <c r="F609" s="38">
        <v>8</v>
      </c>
    </row>
    <row r="610" spans="1:8" ht="12.75">
      <c r="A610" s="38" t="s">
        <v>80</v>
      </c>
      <c r="B610" s="38" t="s">
        <v>1165</v>
      </c>
      <c r="C610" s="38">
        <v>1</v>
      </c>
      <c r="D610" s="38">
        <v>3</v>
      </c>
      <c r="G610" s="4">
        <v>1</v>
      </c>
      <c r="H610" s="4">
        <v>2</v>
      </c>
    </row>
    <row r="611" spans="1:6" ht="12.75">
      <c r="A611" s="38"/>
      <c r="B611" s="38" t="s">
        <v>1166</v>
      </c>
      <c r="C611" s="38">
        <v>1</v>
      </c>
      <c r="D611" s="38">
        <v>1</v>
      </c>
      <c r="E611" s="38">
        <v>1</v>
      </c>
      <c r="F611" s="38">
        <v>4</v>
      </c>
    </row>
    <row r="612" spans="1:4" ht="12.75">
      <c r="A612" s="38" t="s">
        <v>115</v>
      </c>
      <c r="B612" s="38" t="s">
        <v>1167</v>
      </c>
      <c r="C612" s="38">
        <v>1</v>
      </c>
      <c r="D612" s="38">
        <v>1</v>
      </c>
    </row>
    <row r="613" spans="1:4" ht="12.75">
      <c r="A613" s="38"/>
      <c r="B613" s="38" t="s">
        <v>1168</v>
      </c>
      <c r="C613" s="38">
        <v>1</v>
      </c>
      <c r="D613" s="38">
        <v>1</v>
      </c>
    </row>
    <row r="614" spans="1:8" ht="12.75">
      <c r="A614" s="38"/>
      <c r="B614" s="38" t="s">
        <v>115</v>
      </c>
      <c r="E614" s="38">
        <v>1</v>
      </c>
      <c r="F614" s="38">
        <v>5</v>
      </c>
      <c r="G614" s="4">
        <v>1</v>
      </c>
      <c r="H614" s="4">
        <v>2</v>
      </c>
    </row>
    <row r="615" spans="1:8" ht="12.75">
      <c r="A615" s="38"/>
      <c r="B615" s="38" t="s">
        <v>1297</v>
      </c>
      <c r="E615" s="38"/>
      <c r="F615" s="38"/>
      <c r="G615" s="4">
        <v>1</v>
      </c>
      <c r="H615" s="4">
        <v>1</v>
      </c>
    </row>
    <row r="616" spans="1:4" ht="12.75">
      <c r="A616" s="38" t="s">
        <v>79</v>
      </c>
      <c r="B616" s="38" t="s">
        <v>1169</v>
      </c>
      <c r="C616" s="38">
        <v>1</v>
      </c>
      <c r="D616" s="38">
        <v>14</v>
      </c>
    </row>
    <row r="617" spans="1:8" ht="12.75">
      <c r="A617" s="38"/>
      <c r="B617" s="38" t="s">
        <v>1298</v>
      </c>
      <c r="C617" s="38"/>
      <c r="D617" s="38"/>
      <c r="G617" s="4">
        <v>1</v>
      </c>
      <c r="H617" s="4">
        <v>4</v>
      </c>
    </row>
    <row r="618" spans="1:6" ht="12.75">
      <c r="A618" s="38"/>
      <c r="B618" s="38" t="s">
        <v>1258</v>
      </c>
      <c r="E618" s="38">
        <v>1</v>
      </c>
      <c r="F618" s="38">
        <v>1</v>
      </c>
    </row>
    <row r="619" spans="1:4" ht="12.75">
      <c r="A619" s="38"/>
      <c r="B619" s="38" t="s">
        <v>1170</v>
      </c>
      <c r="C619" s="38">
        <v>1</v>
      </c>
      <c r="D619" s="38">
        <v>2</v>
      </c>
    </row>
    <row r="620" spans="1:8" ht="12.75">
      <c r="A620" s="38" t="s">
        <v>116</v>
      </c>
      <c r="B620" s="38" t="s">
        <v>1257</v>
      </c>
      <c r="C620" s="38">
        <v>1</v>
      </c>
      <c r="D620" s="38">
        <v>4</v>
      </c>
      <c r="E620" s="38">
        <v>1</v>
      </c>
      <c r="F620" s="38">
        <v>3</v>
      </c>
      <c r="G620" s="4">
        <v>1</v>
      </c>
      <c r="H620" s="4">
        <v>3</v>
      </c>
    </row>
    <row r="621" spans="1:8" ht="12.75">
      <c r="A621" s="38" t="s">
        <v>51</v>
      </c>
      <c r="B621" s="38" t="s">
        <v>1299</v>
      </c>
      <c r="C621" s="38"/>
      <c r="D621" s="38"/>
      <c r="E621" s="38"/>
      <c r="F621" s="38"/>
      <c r="G621" s="4">
        <v>1</v>
      </c>
      <c r="H621" s="4">
        <v>1</v>
      </c>
    </row>
    <row r="622" spans="1:8" ht="12.75">
      <c r="A622" s="4"/>
      <c r="B622" s="38" t="s">
        <v>1171</v>
      </c>
      <c r="C622" s="38">
        <v>1</v>
      </c>
      <c r="D622" s="38">
        <v>3</v>
      </c>
      <c r="G622" s="4">
        <v>1</v>
      </c>
      <c r="H622" s="4">
        <v>4</v>
      </c>
    </row>
    <row r="623" spans="1:8" ht="12.75">
      <c r="A623" s="38" t="s">
        <v>117</v>
      </c>
      <c r="B623" s="38" t="s">
        <v>1172</v>
      </c>
      <c r="C623" s="38">
        <v>1</v>
      </c>
      <c r="D623" s="38">
        <v>5</v>
      </c>
      <c r="G623" s="4">
        <v>1</v>
      </c>
      <c r="H623" s="4">
        <v>2</v>
      </c>
    </row>
    <row r="624" spans="1:8" ht="12.75">
      <c r="A624" s="38"/>
      <c r="B624" s="38" t="s">
        <v>1300</v>
      </c>
      <c r="C624" s="38"/>
      <c r="D624" s="38"/>
      <c r="G624" s="4">
        <v>1</v>
      </c>
      <c r="H624" s="4">
        <v>8</v>
      </c>
    </row>
    <row r="625" spans="1:4" ht="12.75">
      <c r="A625" s="38" t="s">
        <v>33</v>
      </c>
      <c r="B625" s="38" t="s">
        <v>1173</v>
      </c>
      <c r="C625" s="38">
        <v>1</v>
      </c>
      <c r="D625" s="38">
        <v>6</v>
      </c>
    </row>
    <row r="626" spans="1:6" ht="12.75">
      <c r="A626" s="38"/>
      <c r="B626" s="38" t="s">
        <v>412</v>
      </c>
      <c r="C626" s="38">
        <v>1</v>
      </c>
      <c r="D626" s="38">
        <v>7</v>
      </c>
      <c r="E626" s="38">
        <v>1</v>
      </c>
      <c r="F626" s="38">
        <v>1</v>
      </c>
    </row>
    <row r="627" spans="1:8" ht="12.75">
      <c r="A627" s="38"/>
      <c r="B627" s="38" t="s">
        <v>1301</v>
      </c>
      <c r="C627" s="38"/>
      <c r="D627" s="38"/>
      <c r="E627" s="38"/>
      <c r="F627" s="38"/>
      <c r="G627" s="4">
        <v>1</v>
      </c>
      <c r="H627" s="4">
        <v>1</v>
      </c>
    </row>
    <row r="628" spans="1:4" ht="12.75">
      <c r="A628" s="38"/>
      <c r="B628" s="38" t="s">
        <v>535</v>
      </c>
      <c r="C628" s="38">
        <v>1</v>
      </c>
      <c r="D628" s="38">
        <v>18</v>
      </c>
    </row>
    <row r="629" spans="1:4" ht="12.75">
      <c r="A629" s="38"/>
      <c r="B629" s="38" t="s">
        <v>1174</v>
      </c>
      <c r="C629" s="38">
        <v>3</v>
      </c>
      <c r="D629" s="38">
        <v>3</v>
      </c>
    </row>
    <row r="630" spans="1:8" ht="12.75">
      <c r="A630" s="38"/>
      <c r="B630" s="38" t="s">
        <v>1259</v>
      </c>
      <c r="E630" s="38">
        <v>1</v>
      </c>
      <c r="F630" s="38">
        <v>1</v>
      </c>
      <c r="G630" s="4">
        <v>1</v>
      </c>
      <c r="H630" s="4">
        <v>1</v>
      </c>
    </row>
    <row r="631" spans="1:6" ht="12.75">
      <c r="A631" s="38" t="s">
        <v>76</v>
      </c>
      <c r="B631" s="38" t="s">
        <v>1175</v>
      </c>
      <c r="C631" s="38">
        <v>1</v>
      </c>
      <c r="D631" s="38">
        <v>1</v>
      </c>
      <c r="E631" s="38">
        <v>1</v>
      </c>
      <c r="F631" s="38">
        <v>3</v>
      </c>
    </row>
    <row r="632" spans="1:8" ht="12.75">
      <c r="A632" s="38"/>
      <c r="B632" s="38" t="s">
        <v>1302</v>
      </c>
      <c r="C632" s="38"/>
      <c r="D632" s="38"/>
      <c r="E632" s="38"/>
      <c r="F632" s="38"/>
      <c r="G632" s="4">
        <v>1</v>
      </c>
      <c r="H632" s="4">
        <v>1</v>
      </c>
    </row>
    <row r="633" spans="1:6" ht="12.75">
      <c r="A633" s="38" t="s">
        <v>59</v>
      </c>
      <c r="B633" s="38" t="s">
        <v>1260</v>
      </c>
      <c r="E633" s="38">
        <v>1</v>
      </c>
      <c r="F633" s="38">
        <v>2</v>
      </c>
    </row>
    <row r="634" spans="1:4" ht="12.75">
      <c r="A634" s="4"/>
      <c r="B634" s="38" t="s">
        <v>1176</v>
      </c>
      <c r="C634" s="38">
        <v>1</v>
      </c>
      <c r="D634" s="38">
        <v>1</v>
      </c>
    </row>
    <row r="635" spans="1:8" ht="12.75">
      <c r="A635" s="38" t="s">
        <v>118</v>
      </c>
      <c r="B635" s="38" t="s">
        <v>1303</v>
      </c>
      <c r="C635" s="38"/>
      <c r="D635" s="38"/>
      <c r="G635" s="4">
        <v>1</v>
      </c>
      <c r="H635" s="4">
        <v>1</v>
      </c>
    </row>
    <row r="636" spans="1:4" ht="12.75">
      <c r="A636" s="4"/>
      <c r="B636" s="38" t="s">
        <v>1177</v>
      </c>
      <c r="C636" s="38">
        <v>1</v>
      </c>
      <c r="D636" s="38">
        <v>10</v>
      </c>
    </row>
    <row r="637" spans="1:4" ht="12.75">
      <c r="A637" s="38"/>
      <c r="B637" s="38" t="s">
        <v>1178</v>
      </c>
      <c r="C637" s="38">
        <v>1</v>
      </c>
      <c r="D637" s="38">
        <v>4</v>
      </c>
    </row>
    <row r="638" spans="1:8" ht="12.75">
      <c r="A638" s="38" t="s">
        <v>52</v>
      </c>
      <c r="B638" s="38" t="s">
        <v>1304</v>
      </c>
      <c r="C638" s="38"/>
      <c r="D638" s="38"/>
      <c r="G638" s="4">
        <v>1</v>
      </c>
      <c r="H638" s="4">
        <v>1</v>
      </c>
    </row>
    <row r="639" spans="1:6" ht="12.75">
      <c r="A639" s="4"/>
      <c r="B639" s="38" t="s">
        <v>1261</v>
      </c>
      <c r="E639" s="38">
        <v>1</v>
      </c>
      <c r="F639" s="38">
        <v>5</v>
      </c>
    </row>
    <row r="640" spans="1:8" ht="12.75">
      <c r="A640" s="4"/>
      <c r="B640" s="38" t="s">
        <v>1305</v>
      </c>
      <c r="E640" s="38"/>
      <c r="F640" s="38"/>
      <c r="G640" s="4">
        <v>1</v>
      </c>
      <c r="H640" s="4">
        <v>1</v>
      </c>
    </row>
    <row r="641" spans="1:8" ht="12.75">
      <c r="A641" s="4"/>
      <c r="B641" s="38" t="s">
        <v>1306</v>
      </c>
      <c r="E641" s="38"/>
      <c r="F641" s="38"/>
      <c r="G641" s="4">
        <v>1</v>
      </c>
      <c r="H641" s="4">
        <v>18</v>
      </c>
    </row>
    <row r="642" spans="1:6" ht="12.75">
      <c r="A642" s="4"/>
      <c r="B642" s="38" t="s">
        <v>1179</v>
      </c>
      <c r="C642" s="38">
        <v>1</v>
      </c>
      <c r="D642" s="38">
        <v>4</v>
      </c>
      <c r="E642" s="38">
        <v>1</v>
      </c>
      <c r="F642" s="38">
        <v>2</v>
      </c>
    </row>
    <row r="643" spans="1:8" ht="12.75">
      <c r="A643" s="38" t="s">
        <v>95</v>
      </c>
      <c r="B643" s="38" t="s">
        <v>435</v>
      </c>
      <c r="C643" s="38"/>
      <c r="D643" s="38"/>
      <c r="E643" s="38"/>
      <c r="F643" s="38"/>
      <c r="G643" s="4">
        <v>1</v>
      </c>
      <c r="H643" s="4">
        <v>14</v>
      </c>
    </row>
    <row r="644" spans="1:8" ht="12.75">
      <c r="A644" s="4"/>
      <c r="B644" s="38" t="s">
        <v>1262</v>
      </c>
      <c r="E644" s="38">
        <v>1</v>
      </c>
      <c r="F644" s="38">
        <v>1</v>
      </c>
      <c r="G644" s="4">
        <v>1</v>
      </c>
      <c r="H644" s="4">
        <v>1</v>
      </c>
    </row>
    <row r="645" spans="1:6" ht="12.75">
      <c r="A645" s="38" t="s">
        <v>119</v>
      </c>
      <c r="B645" s="38" t="s">
        <v>1263</v>
      </c>
      <c r="E645" s="38">
        <v>1</v>
      </c>
      <c r="F645" s="38">
        <v>27</v>
      </c>
    </row>
    <row r="646" spans="1:8" ht="12.75">
      <c r="A646" s="4"/>
      <c r="B646" s="38" t="s">
        <v>1180</v>
      </c>
      <c r="C646" s="38">
        <v>1</v>
      </c>
      <c r="D646" s="38">
        <v>858</v>
      </c>
      <c r="E646" s="38">
        <v>1</v>
      </c>
      <c r="F646" s="38">
        <v>161</v>
      </c>
      <c r="G646" s="4">
        <v>1</v>
      </c>
      <c r="H646" s="4">
        <v>229</v>
      </c>
    </row>
    <row r="647" spans="1:6" ht="12.75">
      <c r="A647" s="38"/>
      <c r="B647" s="38" t="s">
        <v>1181</v>
      </c>
      <c r="C647" s="38">
        <v>1</v>
      </c>
      <c r="D647" s="38">
        <v>1</v>
      </c>
      <c r="E647" s="187">
        <v>1</v>
      </c>
      <c r="F647" s="187">
        <v>1</v>
      </c>
    </row>
    <row r="648" spans="1:8" ht="12.75">
      <c r="A648" s="38" t="s">
        <v>71</v>
      </c>
      <c r="B648" s="38" t="s">
        <v>1264</v>
      </c>
      <c r="E648" s="38">
        <v>1</v>
      </c>
      <c r="F648" s="38">
        <v>1</v>
      </c>
      <c r="G648" s="4">
        <v>1</v>
      </c>
      <c r="H648" s="4">
        <v>1</v>
      </c>
    </row>
    <row r="649" spans="1:8" ht="12.75">
      <c r="A649" s="38"/>
      <c r="B649" s="38" t="s">
        <v>1265</v>
      </c>
      <c r="E649" s="38">
        <v>1</v>
      </c>
      <c r="F649" s="38">
        <v>1</v>
      </c>
      <c r="G649" s="4">
        <v>1</v>
      </c>
      <c r="H649" s="4">
        <v>33</v>
      </c>
    </row>
    <row r="650" spans="1:8" ht="12.75">
      <c r="A650" s="38" t="s">
        <v>42</v>
      </c>
      <c r="B650" s="38" t="s">
        <v>1307</v>
      </c>
      <c r="E650" s="38"/>
      <c r="F650" s="38"/>
      <c r="G650" s="4">
        <v>1</v>
      </c>
      <c r="H650" s="4">
        <v>12</v>
      </c>
    </row>
    <row r="651" spans="1:4" ht="11.45" customHeight="1">
      <c r="A651" s="4"/>
      <c r="B651" s="38" t="s">
        <v>1182</v>
      </c>
      <c r="C651" s="38">
        <v>1</v>
      </c>
      <c r="D651" s="38">
        <v>1</v>
      </c>
    </row>
    <row r="652" spans="1:6" ht="11.45" customHeight="1">
      <c r="A652" s="38"/>
      <c r="B652" s="38" t="s">
        <v>1266</v>
      </c>
      <c r="E652" s="38">
        <v>1</v>
      </c>
      <c r="F652" s="38">
        <v>383</v>
      </c>
    </row>
    <row r="653" spans="1:8" ht="12.75">
      <c r="A653" s="38"/>
      <c r="B653" s="38" t="s">
        <v>414</v>
      </c>
      <c r="C653" s="38">
        <v>2</v>
      </c>
      <c r="D653" s="38">
        <v>155</v>
      </c>
      <c r="G653" s="4">
        <v>1</v>
      </c>
      <c r="H653" s="4">
        <v>37</v>
      </c>
    </row>
    <row r="654" spans="1:8" ht="12.75">
      <c r="A654" s="38" t="s">
        <v>216</v>
      </c>
      <c r="B654" s="38" t="s">
        <v>1267</v>
      </c>
      <c r="E654" s="38">
        <v>1</v>
      </c>
      <c r="F654" s="38">
        <v>69</v>
      </c>
      <c r="G654" s="4">
        <v>1</v>
      </c>
      <c r="H654" s="4">
        <v>87</v>
      </c>
    </row>
    <row r="655" spans="1:4" ht="12.75">
      <c r="A655" s="38" t="s">
        <v>41</v>
      </c>
      <c r="B655" s="38" t="s">
        <v>1183</v>
      </c>
      <c r="C655" s="38">
        <v>1</v>
      </c>
      <c r="D655" s="38">
        <v>2</v>
      </c>
    </row>
    <row r="656" spans="1:6" ht="12.75">
      <c r="A656" s="38" t="s">
        <v>98</v>
      </c>
      <c r="B656" s="38" t="s">
        <v>1268</v>
      </c>
      <c r="E656" s="38">
        <v>1</v>
      </c>
      <c r="F656" s="38">
        <v>4</v>
      </c>
    </row>
    <row r="657" spans="1:8" ht="12.75">
      <c r="A657" s="4"/>
      <c r="B657" s="38" t="s">
        <v>1184</v>
      </c>
      <c r="C657" s="38">
        <v>1</v>
      </c>
      <c r="D657" s="38">
        <v>4</v>
      </c>
      <c r="E657" s="38">
        <v>1</v>
      </c>
      <c r="F657" s="38">
        <v>1</v>
      </c>
      <c r="G657" s="4">
        <v>3</v>
      </c>
      <c r="H657" s="4">
        <v>5</v>
      </c>
    </row>
    <row r="658" spans="1:8" ht="12.75">
      <c r="A658" s="38"/>
      <c r="B658" s="38" t="s">
        <v>1185</v>
      </c>
      <c r="C658" s="38">
        <v>1</v>
      </c>
      <c r="D658" s="38">
        <v>3</v>
      </c>
      <c r="G658" s="4">
        <v>1</v>
      </c>
      <c r="H658" s="4">
        <v>12</v>
      </c>
    </row>
    <row r="659" spans="1:4" ht="12.75">
      <c r="A659" s="38" t="s">
        <v>39</v>
      </c>
      <c r="B659" s="38" t="s">
        <v>1186</v>
      </c>
      <c r="C659" s="38">
        <v>1</v>
      </c>
      <c r="D659" s="38">
        <v>1</v>
      </c>
    </row>
    <row r="660" spans="1:8" ht="12.75">
      <c r="A660" s="38" t="s">
        <v>75</v>
      </c>
      <c r="B660" s="38" t="s">
        <v>1310</v>
      </c>
      <c r="C660" s="38"/>
      <c r="D660" s="38"/>
      <c r="G660" s="4">
        <v>1</v>
      </c>
      <c r="H660" s="4">
        <v>2</v>
      </c>
    </row>
    <row r="661" spans="1:8" ht="12.75">
      <c r="A661" s="4"/>
      <c r="B661" s="38" t="s">
        <v>540</v>
      </c>
      <c r="C661" s="38">
        <v>1</v>
      </c>
      <c r="D661" s="38">
        <v>1</v>
      </c>
      <c r="E661" s="38">
        <v>1</v>
      </c>
      <c r="F661" s="38">
        <v>5</v>
      </c>
      <c r="G661" s="4">
        <v>1</v>
      </c>
      <c r="H661" s="4">
        <v>2</v>
      </c>
    </row>
    <row r="662" spans="1:4" ht="12.75">
      <c r="A662" s="38"/>
      <c r="B662" s="38" t="s">
        <v>1187</v>
      </c>
      <c r="C662" s="38">
        <v>1</v>
      </c>
      <c r="D662" s="38">
        <v>1</v>
      </c>
    </row>
    <row r="663" spans="1:8" ht="12.75">
      <c r="A663" s="38" t="s">
        <v>89</v>
      </c>
      <c r="B663" s="38" t="s">
        <v>1311</v>
      </c>
      <c r="C663" s="38"/>
      <c r="D663" s="38"/>
      <c r="G663" s="4">
        <v>1</v>
      </c>
      <c r="H663" s="4">
        <v>4</v>
      </c>
    </row>
    <row r="664" spans="1:8" ht="12.75">
      <c r="A664" s="38" t="s">
        <v>57</v>
      </c>
      <c r="B664" s="38" t="s">
        <v>1312</v>
      </c>
      <c r="C664" s="38"/>
      <c r="D664" s="38"/>
      <c r="G664" s="4">
        <v>1</v>
      </c>
      <c r="H664" s="4">
        <v>3</v>
      </c>
    </row>
    <row r="665" spans="1:8" ht="12.75">
      <c r="A665" s="4"/>
      <c r="B665" s="38" t="s">
        <v>1188</v>
      </c>
      <c r="C665" s="38">
        <v>1</v>
      </c>
      <c r="D665" s="38">
        <v>4</v>
      </c>
      <c r="E665" s="38">
        <v>1</v>
      </c>
      <c r="F665" s="38">
        <v>1</v>
      </c>
      <c r="G665" s="4">
        <v>1</v>
      </c>
      <c r="H665" s="4">
        <v>1</v>
      </c>
    </row>
    <row r="666" spans="1:8" ht="12.75">
      <c r="A666" s="38"/>
      <c r="B666" s="38" t="s">
        <v>457</v>
      </c>
      <c r="C666" s="38">
        <v>2</v>
      </c>
      <c r="D666" s="38">
        <v>9</v>
      </c>
      <c r="E666" s="38">
        <v>1</v>
      </c>
      <c r="F666" s="38">
        <v>4</v>
      </c>
      <c r="G666" s="4">
        <v>1</v>
      </c>
      <c r="H666" s="4">
        <v>1</v>
      </c>
    </row>
    <row r="667" spans="1:4" ht="12.75">
      <c r="A667" s="38" t="s">
        <v>74</v>
      </c>
      <c r="B667" s="38" t="s">
        <v>1189</v>
      </c>
      <c r="C667" s="38">
        <v>2</v>
      </c>
      <c r="D667" s="38">
        <v>11</v>
      </c>
    </row>
    <row r="668" spans="1:4" ht="12.75">
      <c r="A668" s="38" t="s">
        <v>58</v>
      </c>
      <c r="B668" s="38" t="s">
        <v>1190</v>
      </c>
      <c r="C668" s="38">
        <v>1</v>
      </c>
      <c r="D668" s="38">
        <v>1</v>
      </c>
    </row>
    <row r="669" spans="1:8" ht="12.75">
      <c r="A669" s="38"/>
      <c r="B669" s="38" t="s">
        <v>1191</v>
      </c>
      <c r="C669" s="38">
        <v>1</v>
      </c>
      <c r="D669" s="38">
        <v>3</v>
      </c>
      <c r="E669" s="38">
        <v>1</v>
      </c>
      <c r="F669" s="38">
        <v>5</v>
      </c>
      <c r="G669" s="4">
        <v>1</v>
      </c>
      <c r="H669" s="4">
        <v>1</v>
      </c>
    </row>
    <row r="670" spans="1:4" ht="12.75">
      <c r="A670" s="38" t="s">
        <v>36</v>
      </c>
      <c r="B670" s="38" t="s">
        <v>417</v>
      </c>
      <c r="C670" s="38">
        <v>1</v>
      </c>
      <c r="D670" s="38">
        <v>1</v>
      </c>
    </row>
    <row r="671" spans="1:4" ht="12.75">
      <c r="A671" s="38"/>
      <c r="B671" s="38" t="s">
        <v>1192</v>
      </c>
      <c r="C671" s="38">
        <v>1</v>
      </c>
      <c r="D671" s="38">
        <v>3</v>
      </c>
    </row>
    <row r="672" spans="1:6" ht="12.75">
      <c r="A672" s="38" t="s">
        <v>62</v>
      </c>
      <c r="B672" s="38" t="s">
        <v>450</v>
      </c>
      <c r="C672" s="38">
        <v>4</v>
      </c>
      <c r="D672" s="38">
        <v>5</v>
      </c>
      <c r="E672" s="38">
        <v>1</v>
      </c>
      <c r="F672" s="38">
        <v>1</v>
      </c>
    </row>
    <row r="673" spans="1:8" ht="12.75">
      <c r="A673" s="38" t="s">
        <v>69</v>
      </c>
      <c r="B673" s="38" t="s">
        <v>542</v>
      </c>
      <c r="C673" s="38">
        <v>1</v>
      </c>
      <c r="D673" s="38">
        <v>7</v>
      </c>
      <c r="G673" s="4">
        <v>1</v>
      </c>
      <c r="H673" s="4">
        <v>41</v>
      </c>
    </row>
    <row r="674" spans="1:8" ht="12.75">
      <c r="A674" s="38"/>
      <c r="B674" s="38" t="s">
        <v>1313</v>
      </c>
      <c r="C674" s="38"/>
      <c r="D674" s="38"/>
      <c r="G674" s="4">
        <v>1</v>
      </c>
      <c r="H674" s="4">
        <v>1</v>
      </c>
    </row>
    <row r="675" spans="1:6" ht="12.75">
      <c r="A675" s="38" t="s">
        <v>1193</v>
      </c>
      <c r="B675" s="38" t="s">
        <v>1194</v>
      </c>
      <c r="C675" s="38">
        <v>1</v>
      </c>
      <c r="D675" s="38">
        <v>153</v>
      </c>
      <c r="E675" s="38">
        <v>1</v>
      </c>
      <c r="F675" s="38">
        <v>10</v>
      </c>
    </row>
    <row r="676" spans="1:8" ht="12.75">
      <c r="A676" s="38" t="s">
        <v>30</v>
      </c>
      <c r="B676" s="38" t="s">
        <v>30</v>
      </c>
      <c r="C676" s="38">
        <v>7</v>
      </c>
      <c r="D676" s="38">
        <v>31</v>
      </c>
      <c r="E676" s="38">
        <v>4</v>
      </c>
      <c r="F676" s="38">
        <v>10</v>
      </c>
      <c r="G676" s="4">
        <v>7</v>
      </c>
      <c r="H676" s="4">
        <v>33</v>
      </c>
    </row>
    <row r="677" spans="1:8" ht="12.75">
      <c r="A677" s="38" t="s">
        <v>73</v>
      </c>
      <c r="B677" s="38" t="s">
        <v>1314</v>
      </c>
      <c r="C677" s="38"/>
      <c r="D677" s="38"/>
      <c r="E677" s="38"/>
      <c r="F677" s="38"/>
      <c r="G677" s="4">
        <v>1</v>
      </c>
      <c r="H677" s="4">
        <v>1</v>
      </c>
    </row>
    <row r="678" spans="1:6" ht="12.75">
      <c r="A678" s="4"/>
      <c r="B678" s="38" t="s">
        <v>1269</v>
      </c>
      <c r="E678" s="38">
        <v>1</v>
      </c>
      <c r="F678" s="38">
        <v>1</v>
      </c>
    </row>
    <row r="679" spans="1:4" ht="12.75">
      <c r="A679" s="4"/>
      <c r="B679" s="38" t="s">
        <v>1195</v>
      </c>
      <c r="C679" s="38">
        <v>1</v>
      </c>
      <c r="D679" s="38">
        <v>1</v>
      </c>
    </row>
    <row r="680" spans="1:8" ht="12.75">
      <c r="A680" s="4"/>
      <c r="B680" s="38" t="s">
        <v>1270</v>
      </c>
      <c r="E680" s="38">
        <v>1</v>
      </c>
      <c r="F680" s="38">
        <v>10</v>
      </c>
      <c r="G680" s="4">
        <v>1</v>
      </c>
      <c r="H680" s="4">
        <v>19</v>
      </c>
    </row>
    <row r="681" spans="1:8" ht="12.75">
      <c r="A681" s="38" t="s">
        <v>34</v>
      </c>
      <c r="B681" s="38" t="s">
        <v>1315</v>
      </c>
      <c r="E681" s="38"/>
      <c r="F681" s="38"/>
      <c r="G681" s="4">
        <v>1</v>
      </c>
      <c r="H681" s="4">
        <v>2</v>
      </c>
    </row>
    <row r="682" spans="1:8" ht="12.75">
      <c r="A682" s="38"/>
      <c r="B682" s="38" t="s">
        <v>1316</v>
      </c>
      <c r="E682" s="38"/>
      <c r="F682" s="38"/>
      <c r="G682" s="4">
        <v>1</v>
      </c>
      <c r="H682" s="4">
        <v>4</v>
      </c>
    </row>
    <row r="683" spans="1:4" ht="12.75">
      <c r="A683" s="4"/>
      <c r="B683" s="38" t="s">
        <v>547</v>
      </c>
      <c r="C683" s="38">
        <v>2</v>
      </c>
      <c r="D683" s="38">
        <v>11</v>
      </c>
    </row>
    <row r="684" spans="1:8" ht="12.75">
      <c r="A684" s="4"/>
      <c r="B684" s="38" t="s">
        <v>1317</v>
      </c>
      <c r="C684" s="38"/>
      <c r="D684" s="38"/>
      <c r="G684" s="4">
        <v>1</v>
      </c>
      <c r="H684" s="4">
        <v>1</v>
      </c>
    </row>
    <row r="685" spans="1:6" ht="12.75">
      <c r="A685" s="38" t="s">
        <v>63</v>
      </c>
      <c r="B685" s="38" t="s">
        <v>1271</v>
      </c>
      <c r="E685" s="38">
        <v>1</v>
      </c>
      <c r="F685" s="38">
        <v>1</v>
      </c>
    </row>
    <row r="686" spans="1:4" ht="12.75">
      <c r="A686" s="4"/>
      <c r="B686" s="38" t="s">
        <v>1196</v>
      </c>
      <c r="C686" s="38">
        <v>1</v>
      </c>
      <c r="D686" s="38">
        <v>2</v>
      </c>
    </row>
    <row r="687" spans="1:8" ht="12.75">
      <c r="A687" s="4"/>
      <c r="B687" s="38" t="s">
        <v>1308</v>
      </c>
      <c r="C687" s="38"/>
      <c r="D687" s="38"/>
      <c r="G687" s="4">
        <v>1</v>
      </c>
      <c r="H687" s="4">
        <v>1</v>
      </c>
    </row>
    <row r="688" spans="1:8" ht="12.75">
      <c r="A688" s="38" t="s">
        <v>32</v>
      </c>
      <c r="B688" s="38" t="s">
        <v>1318</v>
      </c>
      <c r="C688" s="38"/>
      <c r="D688" s="38"/>
      <c r="G688" s="4">
        <v>1</v>
      </c>
      <c r="H688" s="4">
        <v>37</v>
      </c>
    </row>
    <row r="689" spans="1:8" ht="12.75">
      <c r="A689" s="4"/>
      <c r="B689" s="38" t="s">
        <v>543</v>
      </c>
      <c r="C689" s="38">
        <v>1</v>
      </c>
      <c r="D689" s="38">
        <v>5</v>
      </c>
      <c r="E689" s="38">
        <v>1</v>
      </c>
      <c r="F689" s="38">
        <v>1</v>
      </c>
      <c r="G689" s="4">
        <v>1</v>
      </c>
      <c r="H689" s="4">
        <v>5</v>
      </c>
    </row>
    <row r="690" spans="1:8" ht="12.75">
      <c r="A690" s="38"/>
      <c r="B690" s="38" t="s">
        <v>1197</v>
      </c>
      <c r="C690" s="38">
        <v>1</v>
      </c>
      <c r="D690" s="38">
        <v>1</v>
      </c>
      <c r="G690" s="4">
        <v>1</v>
      </c>
      <c r="H690" s="4">
        <v>1</v>
      </c>
    </row>
    <row r="691" spans="1:8" ht="12.75">
      <c r="A691" s="38"/>
      <c r="B691" s="38" t="s">
        <v>423</v>
      </c>
      <c r="C691" s="38"/>
      <c r="D691" s="38"/>
      <c r="G691" s="4">
        <v>1</v>
      </c>
      <c r="H691" s="4">
        <v>1</v>
      </c>
    </row>
    <row r="692" spans="1:8" ht="12.75">
      <c r="A692" s="38"/>
      <c r="B692" s="38" t="s">
        <v>1319</v>
      </c>
      <c r="C692" s="38"/>
      <c r="D692" s="38"/>
      <c r="G692" s="4">
        <v>1</v>
      </c>
      <c r="H692" s="4">
        <v>1</v>
      </c>
    </row>
    <row r="693" spans="1:4" ht="12.75">
      <c r="A693" s="38" t="s">
        <v>31</v>
      </c>
      <c r="B693" s="38" t="s">
        <v>1198</v>
      </c>
      <c r="C693" s="38">
        <v>1</v>
      </c>
      <c r="D693" s="38">
        <v>2</v>
      </c>
    </row>
    <row r="694" spans="1:4" ht="12.75">
      <c r="A694" s="38"/>
      <c r="B694" s="38" t="s">
        <v>1199</v>
      </c>
      <c r="C694" s="38">
        <v>1</v>
      </c>
      <c r="D694" s="38">
        <v>1</v>
      </c>
    </row>
    <row r="695" spans="1:6" ht="12.75">
      <c r="A695" s="38"/>
      <c r="B695" s="38" t="s">
        <v>455</v>
      </c>
      <c r="E695" s="38">
        <v>1</v>
      </c>
      <c r="F695" s="38">
        <v>20</v>
      </c>
    </row>
    <row r="696" spans="1:8" ht="12.75">
      <c r="A696" s="38" t="s">
        <v>53</v>
      </c>
      <c r="B696" s="38" t="s">
        <v>1320</v>
      </c>
      <c r="E696" s="38"/>
      <c r="F696" s="38"/>
      <c r="G696" s="4">
        <v>1</v>
      </c>
      <c r="H696" s="4">
        <v>1</v>
      </c>
    </row>
    <row r="697" spans="1:4" ht="12.75">
      <c r="A697" s="4"/>
      <c r="B697" s="38" t="s">
        <v>1200</v>
      </c>
      <c r="C697" s="38">
        <v>1</v>
      </c>
      <c r="D697" s="38">
        <v>1</v>
      </c>
    </row>
    <row r="698" spans="1:4" ht="12.75">
      <c r="A698" s="38"/>
      <c r="B698" s="38" t="s">
        <v>1201</v>
      </c>
      <c r="C698" s="38">
        <v>1</v>
      </c>
      <c r="D698" s="38">
        <v>1</v>
      </c>
    </row>
    <row r="699" spans="1:4" ht="12.75">
      <c r="A699" s="38"/>
      <c r="B699" s="38" t="s">
        <v>1202</v>
      </c>
      <c r="C699" s="38">
        <v>1</v>
      </c>
      <c r="D699" s="38">
        <v>1</v>
      </c>
    </row>
    <row r="700" spans="1:8" ht="12.75">
      <c r="A700" s="38" t="s">
        <v>38</v>
      </c>
      <c r="B700" s="38" t="s">
        <v>1272</v>
      </c>
      <c r="E700" s="38">
        <v>1</v>
      </c>
      <c r="F700" s="38">
        <v>297</v>
      </c>
      <c r="G700" s="4">
        <v>1</v>
      </c>
      <c r="H700" s="4">
        <v>108</v>
      </c>
    </row>
    <row r="701" spans="1:8" ht="12.75">
      <c r="A701" s="38"/>
      <c r="B701" s="38" t="s">
        <v>1309</v>
      </c>
      <c r="E701" s="38"/>
      <c r="F701" s="38"/>
      <c r="G701" s="4">
        <v>1</v>
      </c>
      <c r="H701" s="4">
        <v>1</v>
      </c>
    </row>
    <row r="702" spans="1:4" ht="12.75">
      <c r="A702" s="38" t="s">
        <v>175</v>
      </c>
      <c r="B702" s="38" t="s">
        <v>1203</v>
      </c>
      <c r="C702" s="38">
        <v>1</v>
      </c>
      <c r="D702" s="38">
        <v>1</v>
      </c>
    </row>
    <row r="703" spans="1:8" ht="12.75">
      <c r="A703" s="38"/>
      <c r="B703" s="38" t="s">
        <v>1321</v>
      </c>
      <c r="C703" s="38"/>
      <c r="D703" s="38"/>
      <c r="G703" s="4">
        <v>1</v>
      </c>
      <c r="H703" s="4">
        <v>1</v>
      </c>
    </row>
    <row r="704" spans="1:8" ht="12.75">
      <c r="A704" s="38"/>
      <c r="B704" s="38" t="s">
        <v>1204</v>
      </c>
      <c r="C704" s="38">
        <v>1</v>
      </c>
      <c r="D704" s="38">
        <v>45</v>
      </c>
      <c r="G704" s="4">
        <v>1</v>
      </c>
      <c r="H704" s="4">
        <v>1</v>
      </c>
    </row>
    <row r="705" spans="1:4" ht="12.75">
      <c r="A705" s="38"/>
      <c r="B705" s="38" t="s">
        <v>1205</v>
      </c>
      <c r="C705" s="38">
        <v>1</v>
      </c>
      <c r="D705" s="38">
        <v>19</v>
      </c>
    </row>
    <row r="706" spans="1:16384" ht="12.75">
      <c r="A706" s="38" t="s">
        <v>1273</v>
      </c>
      <c r="B706" s="38" t="s">
        <v>1274</v>
      </c>
      <c r="E706" s="38">
        <v>1</v>
      </c>
      <c r="F706" s="38">
        <v>2</v>
      </c>
      <c r="G706" s="38"/>
      <c r="H706" s="38"/>
      <c r="I706" s="186"/>
      <c r="J706" s="186"/>
      <c r="K706" s="125"/>
      <c r="L706" s="125"/>
      <c r="M706" s="186"/>
      <c r="N706" s="186"/>
      <c r="O706" s="125"/>
      <c r="P706" s="125"/>
      <c r="Q706" s="186"/>
      <c r="R706" s="186"/>
      <c r="S706" s="125"/>
      <c r="T706" s="125"/>
      <c r="U706" s="186"/>
      <c r="V706" s="186"/>
      <c r="W706" s="125"/>
      <c r="X706" s="125"/>
      <c r="Y706" s="186"/>
      <c r="Z706" s="186"/>
      <c r="AA706" s="125"/>
      <c r="AB706" s="125"/>
      <c r="AC706" s="186"/>
      <c r="AD706" s="186"/>
      <c r="AE706" s="125"/>
      <c r="AF706" s="125"/>
      <c r="AG706" s="186"/>
      <c r="AH706" s="186"/>
      <c r="AI706" s="125"/>
      <c r="AJ706" s="125"/>
      <c r="AK706" s="186"/>
      <c r="AL706" s="186"/>
      <c r="AM706" s="125"/>
      <c r="AN706" s="125"/>
      <c r="AO706" s="186"/>
      <c r="AP706" s="186"/>
      <c r="AQ706" s="125"/>
      <c r="AR706" s="125"/>
      <c r="AS706" s="186"/>
      <c r="AT706" s="186"/>
      <c r="AU706" s="125"/>
      <c r="AV706" s="125"/>
      <c r="AW706" s="186"/>
      <c r="AX706" s="186"/>
      <c r="AY706" s="125"/>
      <c r="AZ706" s="125"/>
      <c r="BA706" s="186"/>
      <c r="BB706" s="186"/>
      <c r="BC706" s="125"/>
      <c r="BD706" s="125"/>
      <c r="BE706" s="186"/>
      <c r="BF706" s="186"/>
      <c r="BG706" s="125"/>
      <c r="BH706" s="125"/>
      <c r="BI706" s="186"/>
      <c r="BJ706" s="186"/>
      <c r="BK706" s="125"/>
      <c r="BL706" s="125"/>
      <c r="BM706" s="186"/>
      <c r="BN706" s="186"/>
      <c r="BO706" s="125"/>
      <c r="BP706" s="125"/>
      <c r="BQ706" s="186"/>
      <c r="BR706" s="186"/>
      <c r="BS706" s="125"/>
      <c r="BT706" s="125"/>
      <c r="BU706" s="186"/>
      <c r="BV706" s="186"/>
      <c r="BW706" s="125"/>
      <c r="BX706" s="125"/>
      <c r="BY706" s="186"/>
      <c r="BZ706" s="186"/>
      <c r="CA706" s="125"/>
      <c r="CB706" s="125"/>
      <c r="CC706" s="186"/>
      <c r="CD706" s="186"/>
      <c r="CE706" s="125"/>
      <c r="CF706" s="125"/>
      <c r="CG706" s="186"/>
      <c r="CH706" s="186"/>
      <c r="CI706" s="125"/>
      <c r="CJ706" s="125"/>
      <c r="CK706" s="186"/>
      <c r="CL706" s="186"/>
      <c r="CM706" s="125"/>
      <c r="CN706" s="125"/>
      <c r="CO706" s="186"/>
      <c r="CP706" s="186"/>
      <c r="CQ706" s="125"/>
      <c r="CR706" s="125"/>
      <c r="CS706" s="186"/>
      <c r="CT706" s="186"/>
      <c r="CU706" s="125"/>
      <c r="CV706" s="125"/>
      <c r="CW706" s="186"/>
      <c r="CX706" s="186"/>
      <c r="CY706" s="125"/>
      <c r="CZ706" s="125"/>
      <c r="DA706" s="186"/>
      <c r="DB706" s="186"/>
      <c r="DC706" s="125"/>
      <c r="DD706" s="125"/>
      <c r="DE706" s="186"/>
      <c r="DF706" s="186"/>
      <c r="DG706" s="125"/>
      <c r="DH706" s="125"/>
      <c r="DI706" s="186"/>
      <c r="DJ706" s="186"/>
      <c r="DK706" s="125"/>
      <c r="DL706" s="125"/>
      <c r="DM706" s="186"/>
      <c r="DN706" s="186"/>
      <c r="DO706" s="125"/>
      <c r="DP706" s="125"/>
      <c r="DQ706" s="186"/>
      <c r="DR706" s="186"/>
      <c r="DS706" s="125"/>
      <c r="DT706" s="125"/>
      <c r="DU706" s="186"/>
      <c r="DV706" s="186"/>
      <c r="DW706" s="125"/>
      <c r="DX706" s="125"/>
      <c r="DY706" s="186"/>
      <c r="DZ706" s="186"/>
      <c r="EA706" s="125"/>
      <c r="EB706" s="125"/>
      <c r="EC706" s="186"/>
      <c r="ED706" s="186"/>
      <c r="EE706" s="125"/>
      <c r="EF706" s="125"/>
      <c r="EG706" s="186"/>
      <c r="EH706" s="186"/>
      <c r="EI706" s="125"/>
      <c r="EJ706" s="125"/>
      <c r="EK706" s="186"/>
      <c r="EL706" s="186"/>
      <c r="EM706" s="125"/>
      <c r="EN706" s="125"/>
      <c r="EO706" s="186"/>
      <c r="EP706" s="186"/>
      <c r="EQ706" s="125"/>
      <c r="ER706" s="125"/>
      <c r="ES706" s="186"/>
      <c r="ET706" s="186"/>
      <c r="EU706" s="125"/>
      <c r="EV706" s="125"/>
      <c r="EW706" s="186"/>
      <c r="EX706" s="186"/>
      <c r="EY706" s="125"/>
      <c r="EZ706" s="125"/>
      <c r="FA706" s="186"/>
      <c r="FB706" s="186"/>
      <c r="FC706" s="125"/>
      <c r="FD706" s="125"/>
      <c r="FE706" s="186"/>
      <c r="FF706" s="186"/>
      <c r="FG706" s="125"/>
      <c r="FH706" s="125"/>
      <c r="FI706" s="186"/>
      <c r="FJ706" s="186"/>
      <c r="FK706" s="125"/>
      <c r="FL706" s="125"/>
      <c r="FM706" s="186"/>
      <c r="FN706" s="186"/>
      <c r="FO706" s="125"/>
      <c r="FP706" s="125"/>
      <c r="FQ706" s="186"/>
      <c r="FR706" s="186"/>
      <c r="FS706" s="125"/>
      <c r="FT706" s="125"/>
      <c r="FU706" s="186"/>
      <c r="FV706" s="186"/>
      <c r="FW706" s="125"/>
      <c r="FX706" s="125"/>
      <c r="FY706" s="186"/>
      <c r="FZ706" s="186"/>
      <c r="GA706" s="125"/>
      <c r="GB706" s="125"/>
      <c r="GC706" s="186"/>
      <c r="GD706" s="186"/>
      <c r="GE706" s="125"/>
      <c r="GF706" s="125"/>
      <c r="GG706" s="186"/>
      <c r="GH706" s="186"/>
      <c r="GI706" s="125"/>
      <c r="GJ706" s="125"/>
      <c r="GK706" s="186"/>
      <c r="GL706" s="186"/>
      <c r="GM706" s="125"/>
      <c r="GN706" s="125"/>
      <c r="GO706" s="186"/>
      <c r="GP706" s="186"/>
      <c r="GQ706" s="125"/>
      <c r="GR706" s="125"/>
      <c r="GS706" s="186"/>
      <c r="GT706" s="186"/>
      <c r="GU706" s="125"/>
      <c r="GV706" s="125"/>
      <c r="GW706" s="186"/>
      <c r="GX706" s="186"/>
      <c r="GY706" s="125"/>
      <c r="GZ706" s="125"/>
      <c r="HA706" s="186"/>
      <c r="HB706" s="186"/>
      <c r="HC706" s="125"/>
      <c r="HD706" s="125"/>
      <c r="HE706" s="186"/>
      <c r="HF706" s="186"/>
      <c r="HG706" s="125"/>
      <c r="HH706" s="125"/>
      <c r="HI706" s="186"/>
      <c r="HJ706" s="186"/>
      <c r="HK706" s="125"/>
      <c r="HL706" s="125"/>
      <c r="HM706" s="186"/>
      <c r="HN706" s="186"/>
      <c r="HO706" s="125"/>
      <c r="HP706" s="125"/>
      <c r="HQ706" s="186"/>
      <c r="HR706" s="186"/>
      <c r="HS706" s="125"/>
      <c r="HT706" s="125"/>
      <c r="HU706" s="186"/>
      <c r="HV706" s="186"/>
      <c r="HW706" s="125"/>
      <c r="HX706" s="125"/>
      <c r="HY706" s="186"/>
      <c r="HZ706" s="186"/>
      <c r="IA706" s="125"/>
      <c r="IB706" s="125"/>
      <c r="IC706" s="186"/>
      <c r="ID706" s="186"/>
      <c r="IE706" s="125"/>
      <c r="IF706" s="125"/>
      <c r="IG706" s="186"/>
      <c r="IH706" s="186"/>
      <c r="II706" s="125"/>
      <c r="IJ706" s="125"/>
      <c r="IK706" s="186"/>
      <c r="IL706" s="186"/>
      <c r="IM706" s="125"/>
      <c r="IN706" s="125"/>
      <c r="IO706" s="186"/>
      <c r="IP706" s="186"/>
      <c r="IQ706" s="125"/>
      <c r="IR706" s="125"/>
      <c r="IS706" s="186"/>
      <c r="IT706" s="186"/>
      <c r="IU706" s="125"/>
      <c r="IV706" s="125"/>
      <c r="IW706" s="186"/>
      <c r="IX706" s="186"/>
      <c r="IY706" s="125"/>
      <c r="IZ706" s="125"/>
      <c r="JA706" s="186"/>
      <c r="JB706" s="186"/>
      <c r="JC706" s="125"/>
      <c r="JD706" s="125"/>
      <c r="JE706" s="186"/>
      <c r="JF706" s="186"/>
      <c r="JG706" s="125"/>
      <c r="JH706" s="125"/>
      <c r="JI706" s="186"/>
      <c r="JJ706" s="186"/>
      <c r="JK706" s="125"/>
      <c r="JL706" s="125"/>
      <c r="JM706" s="186"/>
      <c r="JN706" s="186"/>
      <c r="JO706" s="125"/>
      <c r="JP706" s="125"/>
      <c r="JQ706" s="186"/>
      <c r="JR706" s="186"/>
      <c r="JS706" s="125"/>
      <c r="JT706" s="125"/>
      <c r="JU706" s="186"/>
      <c r="JV706" s="186"/>
      <c r="JW706" s="125"/>
      <c r="JX706" s="125"/>
      <c r="JY706" s="186"/>
      <c r="JZ706" s="186"/>
      <c r="KA706" s="125"/>
      <c r="KB706" s="125"/>
      <c r="KC706" s="186"/>
      <c r="KD706" s="186"/>
      <c r="KE706" s="125"/>
      <c r="KF706" s="125"/>
      <c r="KG706" s="186"/>
      <c r="KH706" s="186"/>
      <c r="KI706" s="125"/>
      <c r="KJ706" s="125"/>
      <c r="KK706" s="186"/>
      <c r="KL706" s="186"/>
      <c r="KM706" s="125"/>
      <c r="KN706" s="125"/>
      <c r="KO706" s="186"/>
      <c r="KP706" s="186"/>
      <c r="KQ706" s="125"/>
      <c r="KR706" s="125"/>
      <c r="KS706" s="186"/>
      <c r="KT706" s="186"/>
      <c r="KU706" s="125"/>
      <c r="KV706" s="125"/>
      <c r="KW706" s="186"/>
      <c r="KX706" s="186"/>
      <c r="KY706" s="125"/>
      <c r="KZ706" s="125"/>
      <c r="LA706" s="186"/>
      <c r="LB706" s="186"/>
      <c r="LC706" s="125"/>
      <c r="LD706" s="125"/>
      <c r="LE706" s="186"/>
      <c r="LF706" s="186"/>
      <c r="LG706" s="125"/>
      <c r="LH706" s="125"/>
      <c r="LI706" s="186"/>
      <c r="LJ706" s="186"/>
      <c r="LK706" s="125"/>
      <c r="LL706" s="125"/>
      <c r="LM706" s="186"/>
      <c r="LN706" s="186"/>
      <c r="LO706" s="125"/>
      <c r="LP706" s="125"/>
      <c r="LQ706" s="186"/>
      <c r="LR706" s="186"/>
      <c r="LS706" s="125"/>
      <c r="LT706" s="125"/>
      <c r="LU706" s="186"/>
      <c r="LV706" s="186"/>
      <c r="LW706" s="125"/>
      <c r="LX706" s="125"/>
      <c r="LY706" s="186"/>
      <c r="LZ706" s="186"/>
      <c r="MA706" s="125"/>
      <c r="MB706" s="125"/>
      <c r="MC706" s="186"/>
      <c r="MD706" s="186"/>
      <c r="ME706" s="125"/>
      <c r="MF706" s="125"/>
      <c r="MG706" s="186"/>
      <c r="MH706" s="186"/>
      <c r="MI706" s="125"/>
      <c r="MJ706" s="125"/>
      <c r="MK706" s="186"/>
      <c r="ML706" s="186"/>
      <c r="MM706" s="125"/>
      <c r="MN706" s="125"/>
      <c r="MO706" s="186"/>
      <c r="MP706" s="186"/>
      <c r="MQ706" s="125"/>
      <c r="MR706" s="125"/>
      <c r="MS706" s="186"/>
      <c r="MT706" s="186"/>
      <c r="MU706" s="125"/>
      <c r="MV706" s="125"/>
      <c r="MW706" s="186"/>
      <c r="MX706" s="186"/>
      <c r="MY706" s="125"/>
      <c r="MZ706" s="125"/>
      <c r="NA706" s="186"/>
      <c r="NB706" s="186"/>
      <c r="NC706" s="125"/>
      <c r="ND706" s="125"/>
      <c r="NE706" s="186"/>
      <c r="NF706" s="186"/>
      <c r="NG706" s="125"/>
      <c r="NH706" s="125"/>
      <c r="NI706" s="186"/>
      <c r="NJ706" s="186"/>
      <c r="NK706" s="125"/>
      <c r="NL706" s="125"/>
      <c r="NM706" s="186"/>
      <c r="NN706" s="186"/>
      <c r="NO706" s="125"/>
      <c r="NP706" s="125"/>
      <c r="NQ706" s="186"/>
      <c r="NR706" s="186"/>
      <c r="NS706" s="125"/>
      <c r="NT706" s="125"/>
      <c r="NU706" s="186"/>
      <c r="NV706" s="186"/>
      <c r="NW706" s="125"/>
      <c r="NX706" s="125"/>
      <c r="NY706" s="186"/>
      <c r="NZ706" s="186"/>
      <c r="OA706" s="125"/>
      <c r="OB706" s="125"/>
      <c r="OC706" s="186"/>
      <c r="OD706" s="186"/>
      <c r="OE706" s="125"/>
      <c r="OF706" s="125"/>
      <c r="OG706" s="186"/>
      <c r="OH706" s="186"/>
      <c r="OI706" s="125"/>
      <c r="OJ706" s="125"/>
      <c r="OK706" s="186"/>
      <c r="OL706" s="186"/>
      <c r="OM706" s="125"/>
      <c r="ON706" s="125"/>
      <c r="OO706" s="186"/>
      <c r="OP706" s="186"/>
      <c r="OQ706" s="125"/>
      <c r="OR706" s="125"/>
      <c r="OS706" s="186"/>
      <c r="OT706" s="186"/>
      <c r="OU706" s="125"/>
      <c r="OV706" s="125"/>
      <c r="OW706" s="186"/>
      <c r="OX706" s="186"/>
      <c r="OY706" s="125"/>
      <c r="OZ706" s="125"/>
      <c r="PA706" s="186"/>
      <c r="PB706" s="186"/>
      <c r="PC706" s="125"/>
      <c r="PD706" s="125"/>
      <c r="PE706" s="186"/>
      <c r="PF706" s="186"/>
      <c r="PG706" s="125"/>
      <c r="PH706" s="125"/>
      <c r="PI706" s="186"/>
      <c r="PJ706" s="186"/>
      <c r="PK706" s="125"/>
      <c r="PL706" s="125"/>
      <c r="PM706" s="186"/>
      <c r="PN706" s="186"/>
      <c r="PO706" s="125"/>
      <c r="PP706" s="125"/>
      <c r="PQ706" s="186"/>
      <c r="PR706" s="186"/>
      <c r="PS706" s="125"/>
      <c r="PT706" s="125"/>
      <c r="PU706" s="186"/>
      <c r="PV706" s="186"/>
      <c r="PW706" s="125"/>
      <c r="PX706" s="125"/>
      <c r="PY706" s="186"/>
      <c r="PZ706" s="186"/>
      <c r="QA706" s="125"/>
      <c r="QB706" s="125"/>
      <c r="QC706" s="186"/>
      <c r="QD706" s="186"/>
      <c r="QE706" s="125"/>
      <c r="QF706" s="125"/>
      <c r="QG706" s="186"/>
      <c r="QH706" s="186"/>
      <c r="QI706" s="125"/>
      <c r="QJ706" s="125"/>
      <c r="QK706" s="186"/>
      <c r="QL706" s="186"/>
      <c r="QM706" s="125"/>
      <c r="QN706" s="125"/>
      <c r="QO706" s="186"/>
      <c r="QP706" s="186"/>
      <c r="QQ706" s="125"/>
      <c r="QR706" s="125"/>
      <c r="QS706" s="186"/>
      <c r="QT706" s="186"/>
      <c r="QU706" s="125"/>
      <c r="QV706" s="125"/>
      <c r="QW706" s="186"/>
      <c r="QX706" s="186"/>
      <c r="QY706" s="125"/>
      <c r="QZ706" s="125"/>
      <c r="RA706" s="186"/>
      <c r="RB706" s="186"/>
      <c r="RC706" s="125"/>
      <c r="RD706" s="125"/>
      <c r="RE706" s="186"/>
      <c r="RF706" s="186"/>
      <c r="RG706" s="125"/>
      <c r="RH706" s="125"/>
      <c r="RI706" s="186"/>
      <c r="RJ706" s="186"/>
      <c r="RK706" s="125"/>
      <c r="RL706" s="125"/>
      <c r="RM706" s="186"/>
      <c r="RN706" s="186"/>
      <c r="RO706" s="125"/>
      <c r="RP706" s="125"/>
      <c r="RQ706" s="186"/>
      <c r="RR706" s="186"/>
      <c r="RS706" s="125"/>
      <c r="RT706" s="125"/>
      <c r="RU706" s="186"/>
      <c r="RV706" s="186"/>
      <c r="RW706" s="125"/>
      <c r="RX706" s="125"/>
      <c r="RY706" s="186"/>
      <c r="RZ706" s="186"/>
      <c r="SA706" s="125"/>
      <c r="SB706" s="125"/>
      <c r="SC706" s="186"/>
      <c r="SD706" s="186"/>
      <c r="SE706" s="125"/>
      <c r="SF706" s="125"/>
      <c r="SG706" s="186"/>
      <c r="SH706" s="186"/>
      <c r="SI706" s="125"/>
      <c r="SJ706" s="125"/>
      <c r="SK706" s="186"/>
      <c r="SL706" s="186"/>
      <c r="SM706" s="125"/>
      <c r="SN706" s="125"/>
      <c r="SO706" s="186"/>
      <c r="SP706" s="186"/>
      <c r="SQ706" s="125"/>
      <c r="SR706" s="125"/>
      <c r="SS706" s="186"/>
      <c r="ST706" s="186"/>
      <c r="SU706" s="125"/>
      <c r="SV706" s="125"/>
      <c r="SW706" s="186"/>
      <c r="SX706" s="186"/>
      <c r="SY706" s="125"/>
      <c r="SZ706" s="125"/>
      <c r="TA706" s="186"/>
      <c r="TB706" s="186"/>
      <c r="TC706" s="125"/>
      <c r="TD706" s="125"/>
      <c r="TE706" s="186"/>
      <c r="TF706" s="186"/>
      <c r="TG706" s="125"/>
      <c r="TH706" s="125"/>
      <c r="TI706" s="186"/>
      <c r="TJ706" s="186"/>
      <c r="TK706" s="125"/>
      <c r="TL706" s="125"/>
      <c r="TM706" s="186"/>
      <c r="TN706" s="186"/>
      <c r="TO706" s="125"/>
      <c r="TP706" s="125"/>
      <c r="TQ706" s="186"/>
      <c r="TR706" s="186"/>
      <c r="TS706" s="125"/>
      <c r="TT706" s="125"/>
      <c r="TU706" s="186"/>
      <c r="TV706" s="186"/>
      <c r="TW706" s="125"/>
      <c r="TX706" s="125"/>
      <c r="TY706" s="186"/>
      <c r="TZ706" s="186"/>
      <c r="UA706" s="125"/>
      <c r="UB706" s="125"/>
      <c r="UC706" s="186"/>
      <c r="UD706" s="186"/>
      <c r="UE706" s="125"/>
      <c r="UF706" s="125"/>
      <c r="UG706" s="186"/>
      <c r="UH706" s="186"/>
      <c r="UI706" s="125"/>
      <c r="UJ706" s="125"/>
      <c r="UK706" s="186"/>
      <c r="UL706" s="186"/>
      <c r="UM706" s="125"/>
      <c r="UN706" s="125"/>
      <c r="UO706" s="186"/>
      <c r="UP706" s="186"/>
      <c r="UQ706" s="125"/>
      <c r="UR706" s="125"/>
      <c r="US706" s="186"/>
      <c r="UT706" s="186"/>
      <c r="UU706" s="125"/>
      <c r="UV706" s="125"/>
      <c r="UW706" s="186"/>
      <c r="UX706" s="186"/>
      <c r="UY706" s="125"/>
      <c r="UZ706" s="125"/>
      <c r="VA706" s="186"/>
      <c r="VB706" s="186"/>
      <c r="VC706" s="125"/>
      <c r="VD706" s="125"/>
      <c r="VE706" s="186"/>
      <c r="VF706" s="186"/>
      <c r="VG706" s="125"/>
      <c r="VH706" s="125"/>
      <c r="VI706" s="186"/>
      <c r="VJ706" s="186"/>
      <c r="VK706" s="125"/>
      <c r="VL706" s="125"/>
      <c r="VM706" s="186"/>
      <c r="VN706" s="186"/>
      <c r="VO706" s="125"/>
      <c r="VP706" s="125"/>
      <c r="VQ706" s="186"/>
      <c r="VR706" s="186"/>
      <c r="VS706" s="125"/>
      <c r="VT706" s="125"/>
      <c r="VU706" s="186"/>
      <c r="VV706" s="186"/>
      <c r="VW706" s="125"/>
      <c r="VX706" s="125"/>
      <c r="VY706" s="186"/>
      <c r="VZ706" s="186"/>
      <c r="WA706" s="125"/>
      <c r="WB706" s="125"/>
      <c r="WC706" s="186"/>
      <c r="WD706" s="186"/>
      <c r="WE706" s="125"/>
      <c r="WF706" s="125"/>
      <c r="WG706" s="186"/>
      <c r="WH706" s="186"/>
      <c r="WI706" s="125"/>
      <c r="WJ706" s="125"/>
      <c r="WK706" s="186"/>
      <c r="WL706" s="186"/>
      <c r="WM706" s="125"/>
      <c r="WN706" s="125"/>
      <c r="WO706" s="186"/>
      <c r="WP706" s="186"/>
      <c r="WQ706" s="125"/>
      <c r="WR706" s="125"/>
      <c r="WS706" s="186"/>
      <c r="WT706" s="186"/>
      <c r="WU706" s="125"/>
      <c r="WV706" s="125"/>
      <c r="WW706" s="186"/>
      <c r="WX706" s="186"/>
      <c r="WY706" s="125"/>
      <c r="WZ706" s="125"/>
      <c r="XA706" s="186"/>
      <c r="XB706" s="186"/>
      <c r="XC706" s="125"/>
      <c r="XD706" s="125"/>
      <c r="XE706" s="186"/>
      <c r="XF706" s="186"/>
      <c r="XG706" s="125"/>
      <c r="XH706" s="125"/>
      <c r="XI706" s="186"/>
      <c r="XJ706" s="186"/>
      <c r="XK706" s="125"/>
      <c r="XL706" s="125"/>
      <c r="XM706" s="186"/>
      <c r="XN706" s="186"/>
      <c r="XO706" s="125"/>
      <c r="XP706" s="125"/>
      <c r="XQ706" s="186"/>
      <c r="XR706" s="186"/>
      <c r="XS706" s="125"/>
      <c r="XT706" s="125"/>
      <c r="XU706" s="186"/>
      <c r="XV706" s="186"/>
      <c r="XW706" s="125"/>
      <c r="XX706" s="125"/>
      <c r="XY706" s="186"/>
      <c r="XZ706" s="186"/>
      <c r="YA706" s="125"/>
      <c r="YB706" s="125"/>
      <c r="YC706" s="186"/>
      <c r="YD706" s="186"/>
      <c r="YE706" s="125"/>
      <c r="YF706" s="125"/>
      <c r="YG706" s="186"/>
      <c r="YH706" s="186"/>
      <c r="YI706" s="125"/>
      <c r="YJ706" s="125"/>
      <c r="YK706" s="186"/>
      <c r="YL706" s="186"/>
      <c r="YM706" s="125"/>
      <c r="YN706" s="125"/>
      <c r="YO706" s="186"/>
      <c r="YP706" s="186"/>
      <c r="YQ706" s="125"/>
      <c r="YR706" s="125"/>
      <c r="YS706" s="186"/>
      <c r="YT706" s="186"/>
      <c r="YU706" s="125"/>
      <c r="YV706" s="125"/>
      <c r="YW706" s="186"/>
      <c r="YX706" s="186"/>
      <c r="YY706" s="125"/>
      <c r="YZ706" s="125"/>
      <c r="ZA706" s="186"/>
      <c r="ZB706" s="186"/>
      <c r="ZC706" s="125"/>
      <c r="ZD706" s="125"/>
      <c r="ZE706" s="186"/>
      <c r="ZF706" s="186"/>
      <c r="ZG706" s="125"/>
      <c r="ZH706" s="125"/>
      <c r="ZI706" s="186"/>
      <c r="ZJ706" s="186"/>
      <c r="ZK706" s="125"/>
      <c r="ZL706" s="125"/>
      <c r="ZM706" s="186"/>
      <c r="ZN706" s="186"/>
      <c r="ZO706" s="125"/>
      <c r="ZP706" s="125"/>
      <c r="ZQ706" s="186"/>
      <c r="ZR706" s="186"/>
      <c r="ZS706" s="125"/>
      <c r="ZT706" s="125"/>
      <c r="ZU706" s="186"/>
      <c r="ZV706" s="186"/>
      <c r="ZW706" s="125"/>
      <c r="ZX706" s="125"/>
      <c r="ZY706" s="186"/>
      <c r="ZZ706" s="186"/>
      <c r="AAA706" s="125"/>
      <c r="AAB706" s="125"/>
      <c r="AAC706" s="186"/>
      <c r="AAD706" s="186"/>
      <c r="AAE706" s="125"/>
      <c r="AAF706" s="125"/>
      <c r="AAG706" s="186"/>
      <c r="AAH706" s="186"/>
      <c r="AAI706" s="125"/>
      <c r="AAJ706" s="125"/>
      <c r="AAK706" s="186"/>
      <c r="AAL706" s="186"/>
      <c r="AAM706" s="125"/>
      <c r="AAN706" s="125"/>
      <c r="AAO706" s="186"/>
      <c r="AAP706" s="186"/>
      <c r="AAQ706" s="125"/>
      <c r="AAR706" s="125"/>
      <c r="AAS706" s="186"/>
      <c r="AAT706" s="186"/>
      <c r="AAU706" s="125"/>
      <c r="AAV706" s="125"/>
      <c r="AAW706" s="186"/>
      <c r="AAX706" s="186"/>
      <c r="AAY706" s="125"/>
      <c r="AAZ706" s="125"/>
      <c r="ABA706" s="186"/>
      <c r="ABB706" s="186"/>
      <c r="ABC706" s="125"/>
      <c r="ABD706" s="125"/>
      <c r="ABE706" s="186"/>
      <c r="ABF706" s="186"/>
      <c r="ABG706" s="125"/>
      <c r="ABH706" s="125"/>
      <c r="ABI706" s="186"/>
      <c r="ABJ706" s="186"/>
      <c r="ABK706" s="125"/>
      <c r="ABL706" s="125"/>
      <c r="ABM706" s="186"/>
      <c r="ABN706" s="186"/>
      <c r="ABO706" s="125"/>
      <c r="ABP706" s="125"/>
      <c r="ABQ706" s="186"/>
      <c r="ABR706" s="186"/>
      <c r="ABS706" s="125"/>
      <c r="ABT706" s="125"/>
      <c r="ABU706" s="186"/>
      <c r="ABV706" s="186"/>
      <c r="ABW706" s="125"/>
      <c r="ABX706" s="125"/>
      <c r="ABY706" s="186"/>
      <c r="ABZ706" s="186"/>
      <c r="ACA706" s="125"/>
      <c r="ACB706" s="125"/>
      <c r="ACC706" s="186"/>
      <c r="ACD706" s="186"/>
      <c r="ACE706" s="125"/>
      <c r="ACF706" s="125"/>
      <c r="ACG706" s="186"/>
      <c r="ACH706" s="186"/>
      <c r="ACI706" s="125"/>
      <c r="ACJ706" s="125"/>
      <c r="ACK706" s="186"/>
      <c r="ACL706" s="186"/>
      <c r="ACM706" s="125"/>
      <c r="ACN706" s="125"/>
      <c r="ACO706" s="186"/>
      <c r="ACP706" s="186"/>
      <c r="ACQ706" s="125"/>
      <c r="ACR706" s="125"/>
      <c r="ACS706" s="186"/>
      <c r="ACT706" s="186"/>
      <c r="ACU706" s="125"/>
      <c r="ACV706" s="125"/>
      <c r="ACW706" s="186"/>
      <c r="ACX706" s="186"/>
      <c r="ACY706" s="125"/>
      <c r="ACZ706" s="125"/>
      <c r="ADA706" s="186"/>
      <c r="ADB706" s="186"/>
      <c r="ADC706" s="125"/>
      <c r="ADD706" s="125"/>
      <c r="ADE706" s="186"/>
      <c r="ADF706" s="186"/>
      <c r="ADG706" s="125"/>
      <c r="ADH706" s="125"/>
      <c r="ADI706" s="186"/>
      <c r="ADJ706" s="186"/>
      <c r="ADK706" s="125"/>
      <c r="ADL706" s="125"/>
      <c r="ADM706" s="186"/>
      <c r="ADN706" s="186"/>
      <c r="ADO706" s="125"/>
      <c r="ADP706" s="125"/>
      <c r="ADQ706" s="186"/>
      <c r="ADR706" s="186"/>
      <c r="ADS706" s="125"/>
      <c r="ADT706" s="125"/>
      <c r="ADU706" s="186"/>
      <c r="ADV706" s="186"/>
      <c r="ADW706" s="125"/>
      <c r="ADX706" s="125"/>
      <c r="ADY706" s="186"/>
      <c r="ADZ706" s="186"/>
      <c r="AEA706" s="125"/>
      <c r="AEB706" s="125"/>
      <c r="AEC706" s="186"/>
      <c r="AED706" s="186"/>
      <c r="AEE706" s="125"/>
      <c r="AEF706" s="125"/>
      <c r="AEG706" s="186"/>
      <c r="AEH706" s="186"/>
      <c r="AEI706" s="125"/>
      <c r="AEJ706" s="125"/>
      <c r="AEK706" s="186"/>
      <c r="AEL706" s="186"/>
      <c r="AEM706" s="125"/>
      <c r="AEN706" s="125"/>
      <c r="AEO706" s="186"/>
      <c r="AEP706" s="186"/>
      <c r="AEQ706" s="125"/>
      <c r="AER706" s="125"/>
      <c r="AES706" s="186"/>
      <c r="AET706" s="186"/>
      <c r="AEU706" s="125"/>
      <c r="AEV706" s="125"/>
      <c r="AEW706" s="186"/>
      <c r="AEX706" s="186"/>
      <c r="AEY706" s="125"/>
      <c r="AEZ706" s="125"/>
      <c r="AFA706" s="186"/>
      <c r="AFB706" s="186"/>
      <c r="AFC706" s="125"/>
      <c r="AFD706" s="125"/>
      <c r="AFE706" s="186"/>
      <c r="AFF706" s="186"/>
      <c r="AFG706" s="125"/>
      <c r="AFH706" s="125"/>
      <c r="AFI706" s="186"/>
      <c r="AFJ706" s="186"/>
      <c r="AFK706" s="125"/>
      <c r="AFL706" s="125"/>
      <c r="AFM706" s="186"/>
      <c r="AFN706" s="186"/>
      <c r="AFO706" s="125"/>
      <c r="AFP706" s="125"/>
      <c r="AFQ706" s="186"/>
      <c r="AFR706" s="186"/>
      <c r="AFS706" s="125"/>
      <c r="AFT706" s="125"/>
      <c r="AFU706" s="186"/>
      <c r="AFV706" s="186"/>
      <c r="AFW706" s="125"/>
      <c r="AFX706" s="125"/>
      <c r="AFY706" s="186"/>
      <c r="AFZ706" s="186"/>
      <c r="AGA706" s="125"/>
      <c r="AGB706" s="125"/>
      <c r="AGC706" s="186"/>
      <c r="AGD706" s="186"/>
      <c r="AGE706" s="125"/>
      <c r="AGF706" s="125"/>
      <c r="AGG706" s="186"/>
      <c r="AGH706" s="186"/>
      <c r="AGI706" s="125"/>
      <c r="AGJ706" s="125"/>
      <c r="AGK706" s="186"/>
      <c r="AGL706" s="186"/>
      <c r="AGM706" s="125"/>
      <c r="AGN706" s="125"/>
      <c r="AGO706" s="186"/>
      <c r="AGP706" s="186"/>
      <c r="AGQ706" s="125"/>
      <c r="AGR706" s="125"/>
      <c r="AGS706" s="186"/>
      <c r="AGT706" s="186"/>
      <c r="AGU706" s="125"/>
      <c r="AGV706" s="125"/>
      <c r="AGW706" s="186"/>
      <c r="AGX706" s="186"/>
      <c r="AGY706" s="125"/>
      <c r="AGZ706" s="125"/>
      <c r="AHA706" s="186"/>
      <c r="AHB706" s="186"/>
      <c r="AHC706" s="125"/>
      <c r="AHD706" s="125"/>
      <c r="AHE706" s="186"/>
      <c r="AHF706" s="186"/>
      <c r="AHG706" s="125"/>
      <c r="AHH706" s="125"/>
      <c r="AHI706" s="186"/>
      <c r="AHJ706" s="186"/>
      <c r="AHK706" s="125"/>
      <c r="AHL706" s="125"/>
      <c r="AHM706" s="186"/>
      <c r="AHN706" s="186"/>
      <c r="AHO706" s="125"/>
      <c r="AHP706" s="125"/>
      <c r="AHQ706" s="186"/>
      <c r="AHR706" s="186"/>
      <c r="AHS706" s="125"/>
      <c r="AHT706" s="125"/>
      <c r="AHU706" s="186"/>
      <c r="AHV706" s="186"/>
      <c r="AHW706" s="125"/>
      <c r="AHX706" s="125"/>
      <c r="AHY706" s="186"/>
      <c r="AHZ706" s="186"/>
      <c r="AIA706" s="125"/>
      <c r="AIB706" s="125"/>
      <c r="AIC706" s="186"/>
      <c r="AID706" s="186"/>
      <c r="AIE706" s="125"/>
      <c r="AIF706" s="125"/>
      <c r="AIG706" s="186"/>
      <c r="AIH706" s="186"/>
      <c r="AII706" s="125"/>
      <c r="AIJ706" s="125"/>
      <c r="AIK706" s="186"/>
      <c r="AIL706" s="186"/>
      <c r="AIM706" s="125"/>
      <c r="AIN706" s="125"/>
      <c r="AIO706" s="186"/>
      <c r="AIP706" s="186"/>
      <c r="AIQ706" s="125"/>
      <c r="AIR706" s="125"/>
      <c r="AIS706" s="186"/>
      <c r="AIT706" s="186"/>
      <c r="AIU706" s="125"/>
      <c r="AIV706" s="125"/>
      <c r="AIW706" s="186"/>
      <c r="AIX706" s="186"/>
      <c r="AIY706" s="125"/>
      <c r="AIZ706" s="125"/>
      <c r="AJA706" s="186"/>
      <c r="AJB706" s="186"/>
      <c r="AJC706" s="125"/>
      <c r="AJD706" s="125"/>
      <c r="AJE706" s="186"/>
      <c r="AJF706" s="186"/>
      <c r="AJG706" s="125"/>
      <c r="AJH706" s="125"/>
      <c r="AJI706" s="186"/>
      <c r="AJJ706" s="186"/>
      <c r="AJK706" s="125"/>
      <c r="AJL706" s="125"/>
      <c r="AJM706" s="186"/>
      <c r="AJN706" s="186"/>
      <c r="AJO706" s="125"/>
      <c r="AJP706" s="125"/>
      <c r="AJQ706" s="186"/>
      <c r="AJR706" s="186"/>
      <c r="AJS706" s="125"/>
      <c r="AJT706" s="125"/>
      <c r="AJU706" s="186"/>
      <c r="AJV706" s="186"/>
      <c r="AJW706" s="125"/>
      <c r="AJX706" s="125"/>
      <c r="AJY706" s="186"/>
      <c r="AJZ706" s="186"/>
      <c r="AKA706" s="125"/>
      <c r="AKB706" s="125"/>
      <c r="AKC706" s="186"/>
      <c r="AKD706" s="186"/>
      <c r="AKE706" s="125"/>
      <c r="AKF706" s="125"/>
      <c r="AKG706" s="186"/>
      <c r="AKH706" s="186"/>
      <c r="AKI706" s="125"/>
      <c r="AKJ706" s="125"/>
      <c r="AKK706" s="186"/>
      <c r="AKL706" s="186"/>
      <c r="AKM706" s="125"/>
      <c r="AKN706" s="125"/>
      <c r="AKO706" s="186"/>
      <c r="AKP706" s="186"/>
      <c r="AKQ706" s="125"/>
      <c r="AKR706" s="125"/>
      <c r="AKS706" s="186"/>
      <c r="AKT706" s="186"/>
      <c r="AKU706" s="125"/>
      <c r="AKV706" s="125"/>
      <c r="AKW706" s="186"/>
      <c r="AKX706" s="186"/>
      <c r="AKY706" s="125"/>
      <c r="AKZ706" s="125"/>
      <c r="ALA706" s="186"/>
      <c r="ALB706" s="186"/>
      <c r="ALC706" s="125"/>
      <c r="ALD706" s="125"/>
      <c r="ALE706" s="186"/>
      <c r="ALF706" s="186"/>
      <c r="ALG706" s="125"/>
      <c r="ALH706" s="125"/>
      <c r="ALI706" s="186"/>
      <c r="ALJ706" s="186"/>
      <c r="ALK706" s="125"/>
      <c r="ALL706" s="125"/>
      <c r="ALM706" s="186"/>
      <c r="ALN706" s="186"/>
      <c r="ALO706" s="125"/>
      <c r="ALP706" s="125"/>
      <c r="ALQ706" s="186"/>
      <c r="ALR706" s="186"/>
      <c r="ALS706" s="125"/>
      <c r="ALT706" s="125"/>
      <c r="ALU706" s="186"/>
      <c r="ALV706" s="186"/>
      <c r="ALW706" s="125"/>
      <c r="ALX706" s="125"/>
      <c r="ALY706" s="186"/>
      <c r="ALZ706" s="186"/>
      <c r="AMA706" s="125"/>
      <c r="AMB706" s="125"/>
      <c r="AMC706" s="186"/>
      <c r="AMD706" s="186"/>
      <c r="AME706" s="125"/>
      <c r="AMF706" s="125"/>
      <c r="AMG706" s="186"/>
      <c r="AMH706" s="186"/>
      <c r="AMI706" s="125"/>
      <c r="AMJ706" s="125"/>
      <c r="AMK706" s="186"/>
      <c r="AML706" s="186"/>
      <c r="AMM706" s="125"/>
      <c r="AMN706" s="125"/>
      <c r="AMO706" s="186"/>
      <c r="AMP706" s="186"/>
      <c r="AMQ706" s="125"/>
      <c r="AMR706" s="125"/>
      <c r="AMS706" s="186"/>
      <c r="AMT706" s="186"/>
      <c r="AMU706" s="125"/>
      <c r="AMV706" s="125"/>
      <c r="AMW706" s="186"/>
      <c r="AMX706" s="186"/>
      <c r="AMY706" s="125"/>
      <c r="AMZ706" s="125"/>
      <c r="ANA706" s="186"/>
      <c r="ANB706" s="186"/>
      <c r="ANC706" s="125"/>
      <c r="AND706" s="125"/>
      <c r="ANE706" s="186"/>
      <c r="ANF706" s="186"/>
      <c r="ANG706" s="125"/>
      <c r="ANH706" s="125"/>
      <c r="ANI706" s="186"/>
      <c r="ANJ706" s="186"/>
      <c r="ANK706" s="125"/>
      <c r="ANL706" s="125"/>
      <c r="ANM706" s="186"/>
      <c r="ANN706" s="186"/>
      <c r="ANO706" s="125"/>
      <c r="ANP706" s="125"/>
      <c r="ANQ706" s="186"/>
      <c r="ANR706" s="186"/>
      <c r="ANS706" s="125"/>
      <c r="ANT706" s="125"/>
      <c r="ANU706" s="186"/>
      <c r="ANV706" s="186"/>
      <c r="ANW706" s="125"/>
      <c r="ANX706" s="125"/>
      <c r="ANY706" s="186"/>
      <c r="ANZ706" s="186"/>
      <c r="AOA706" s="125"/>
      <c r="AOB706" s="125"/>
      <c r="AOC706" s="186"/>
      <c r="AOD706" s="186"/>
      <c r="AOE706" s="125"/>
      <c r="AOF706" s="125"/>
      <c r="AOG706" s="186"/>
      <c r="AOH706" s="186"/>
      <c r="AOI706" s="125"/>
      <c r="AOJ706" s="125"/>
      <c r="AOK706" s="186"/>
      <c r="AOL706" s="186"/>
      <c r="AOM706" s="125"/>
      <c r="AON706" s="125"/>
      <c r="AOO706" s="186"/>
      <c r="AOP706" s="186"/>
      <c r="AOQ706" s="125"/>
      <c r="AOR706" s="125"/>
      <c r="AOS706" s="186"/>
      <c r="AOT706" s="186"/>
      <c r="AOU706" s="125"/>
      <c r="AOV706" s="125"/>
      <c r="AOW706" s="186"/>
      <c r="AOX706" s="186"/>
      <c r="AOY706" s="125"/>
      <c r="AOZ706" s="125"/>
      <c r="APA706" s="186"/>
      <c r="APB706" s="186"/>
      <c r="APC706" s="125"/>
      <c r="APD706" s="125"/>
      <c r="APE706" s="186"/>
      <c r="APF706" s="186"/>
      <c r="APG706" s="125"/>
      <c r="APH706" s="125"/>
      <c r="API706" s="186"/>
      <c r="APJ706" s="186"/>
      <c r="APK706" s="125"/>
      <c r="APL706" s="125"/>
      <c r="APM706" s="186"/>
      <c r="APN706" s="186"/>
      <c r="APO706" s="125"/>
      <c r="APP706" s="125"/>
      <c r="APQ706" s="186"/>
      <c r="APR706" s="186"/>
      <c r="APS706" s="125"/>
      <c r="APT706" s="125"/>
      <c r="APU706" s="186"/>
      <c r="APV706" s="186"/>
      <c r="APW706" s="125"/>
      <c r="APX706" s="125"/>
      <c r="APY706" s="186"/>
      <c r="APZ706" s="186"/>
      <c r="AQA706" s="125"/>
      <c r="AQB706" s="125"/>
      <c r="AQC706" s="186"/>
      <c r="AQD706" s="186"/>
      <c r="AQE706" s="125"/>
      <c r="AQF706" s="125"/>
      <c r="AQG706" s="186"/>
      <c r="AQH706" s="186"/>
      <c r="AQI706" s="125"/>
      <c r="AQJ706" s="125"/>
      <c r="AQK706" s="186"/>
      <c r="AQL706" s="186"/>
      <c r="AQM706" s="125"/>
      <c r="AQN706" s="125"/>
      <c r="AQO706" s="186"/>
      <c r="AQP706" s="186"/>
      <c r="AQQ706" s="125"/>
      <c r="AQR706" s="125"/>
      <c r="AQS706" s="186"/>
      <c r="AQT706" s="186"/>
      <c r="AQU706" s="125"/>
      <c r="AQV706" s="125"/>
      <c r="AQW706" s="186"/>
      <c r="AQX706" s="186"/>
      <c r="AQY706" s="125"/>
      <c r="AQZ706" s="125"/>
      <c r="ARA706" s="186"/>
      <c r="ARB706" s="186"/>
      <c r="ARC706" s="125"/>
      <c r="ARD706" s="125"/>
      <c r="ARE706" s="186"/>
      <c r="ARF706" s="186"/>
      <c r="ARG706" s="125"/>
      <c r="ARH706" s="125"/>
      <c r="ARI706" s="186"/>
      <c r="ARJ706" s="186"/>
      <c r="ARK706" s="125"/>
      <c r="ARL706" s="125"/>
      <c r="ARM706" s="186"/>
      <c r="ARN706" s="186"/>
      <c r="ARO706" s="125"/>
      <c r="ARP706" s="125"/>
      <c r="ARQ706" s="186"/>
      <c r="ARR706" s="186"/>
      <c r="ARS706" s="125"/>
      <c r="ART706" s="125"/>
      <c r="ARU706" s="186"/>
      <c r="ARV706" s="186"/>
      <c r="ARW706" s="125"/>
      <c r="ARX706" s="125"/>
      <c r="ARY706" s="186"/>
      <c r="ARZ706" s="186"/>
      <c r="ASA706" s="125"/>
      <c r="ASB706" s="125"/>
      <c r="ASC706" s="186"/>
      <c r="ASD706" s="186"/>
      <c r="ASE706" s="125"/>
      <c r="ASF706" s="125"/>
      <c r="ASG706" s="186"/>
      <c r="ASH706" s="186"/>
      <c r="ASI706" s="125"/>
      <c r="ASJ706" s="125"/>
      <c r="ASK706" s="186"/>
      <c r="ASL706" s="186"/>
      <c r="ASM706" s="125"/>
      <c r="ASN706" s="125"/>
      <c r="ASO706" s="186"/>
      <c r="ASP706" s="186"/>
      <c r="ASQ706" s="125"/>
      <c r="ASR706" s="125"/>
      <c r="ASS706" s="186"/>
      <c r="AST706" s="186"/>
      <c r="ASU706" s="125"/>
      <c r="ASV706" s="125"/>
      <c r="ASW706" s="186"/>
      <c r="ASX706" s="186"/>
      <c r="ASY706" s="125"/>
      <c r="ASZ706" s="125"/>
      <c r="ATA706" s="186"/>
      <c r="ATB706" s="186"/>
      <c r="ATC706" s="125"/>
      <c r="ATD706" s="125"/>
      <c r="ATE706" s="186"/>
      <c r="ATF706" s="186"/>
      <c r="ATG706" s="125"/>
      <c r="ATH706" s="125"/>
      <c r="ATI706" s="186"/>
      <c r="ATJ706" s="186"/>
      <c r="ATK706" s="125"/>
      <c r="ATL706" s="125"/>
      <c r="ATM706" s="186"/>
      <c r="ATN706" s="186"/>
      <c r="ATO706" s="125"/>
      <c r="ATP706" s="125"/>
      <c r="ATQ706" s="186"/>
      <c r="ATR706" s="186"/>
      <c r="ATS706" s="125"/>
      <c r="ATT706" s="125"/>
      <c r="ATU706" s="186"/>
      <c r="ATV706" s="186"/>
      <c r="ATW706" s="125"/>
      <c r="ATX706" s="125"/>
      <c r="ATY706" s="186"/>
      <c r="ATZ706" s="186"/>
      <c r="AUA706" s="125"/>
      <c r="AUB706" s="125"/>
      <c r="AUC706" s="186"/>
      <c r="AUD706" s="186"/>
      <c r="AUE706" s="125"/>
      <c r="AUF706" s="125"/>
      <c r="AUG706" s="186"/>
      <c r="AUH706" s="186"/>
      <c r="AUI706" s="125"/>
      <c r="AUJ706" s="125"/>
      <c r="AUK706" s="186"/>
      <c r="AUL706" s="186"/>
      <c r="AUM706" s="125"/>
      <c r="AUN706" s="125"/>
      <c r="AUO706" s="186"/>
      <c r="AUP706" s="186"/>
      <c r="AUQ706" s="125"/>
      <c r="AUR706" s="125"/>
      <c r="AUS706" s="186"/>
      <c r="AUT706" s="186"/>
      <c r="AUU706" s="125"/>
      <c r="AUV706" s="125"/>
      <c r="AUW706" s="186"/>
      <c r="AUX706" s="186"/>
      <c r="AUY706" s="125"/>
      <c r="AUZ706" s="125"/>
      <c r="AVA706" s="186"/>
      <c r="AVB706" s="186"/>
      <c r="AVC706" s="125"/>
      <c r="AVD706" s="125"/>
      <c r="AVE706" s="186"/>
      <c r="AVF706" s="186"/>
      <c r="AVG706" s="125"/>
      <c r="AVH706" s="125"/>
      <c r="AVI706" s="186"/>
      <c r="AVJ706" s="186"/>
      <c r="AVK706" s="125"/>
      <c r="AVL706" s="125"/>
      <c r="AVM706" s="186"/>
      <c r="AVN706" s="186"/>
      <c r="AVO706" s="125"/>
      <c r="AVP706" s="125"/>
      <c r="AVQ706" s="186"/>
      <c r="AVR706" s="186"/>
      <c r="AVS706" s="125"/>
      <c r="AVT706" s="125"/>
      <c r="AVU706" s="186"/>
      <c r="AVV706" s="186"/>
      <c r="AVW706" s="125"/>
      <c r="AVX706" s="125"/>
      <c r="AVY706" s="186"/>
      <c r="AVZ706" s="186"/>
      <c r="AWA706" s="125"/>
      <c r="AWB706" s="125"/>
      <c r="AWC706" s="186"/>
      <c r="AWD706" s="186"/>
      <c r="AWE706" s="125"/>
      <c r="AWF706" s="125"/>
      <c r="AWG706" s="186"/>
      <c r="AWH706" s="186"/>
      <c r="AWI706" s="125"/>
      <c r="AWJ706" s="125"/>
      <c r="AWK706" s="186"/>
      <c r="AWL706" s="186"/>
      <c r="AWM706" s="125"/>
      <c r="AWN706" s="125"/>
      <c r="AWO706" s="186"/>
      <c r="AWP706" s="186"/>
      <c r="AWQ706" s="125"/>
      <c r="AWR706" s="125"/>
      <c r="AWS706" s="186"/>
      <c r="AWT706" s="186"/>
      <c r="AWU706" s="125"/>
      <c r="AWV706" s="125"/>
      <c r="AWW706" s="186"/>
      <c r="AWX706" s="186"/>
      <c r="AWY706" s="125"/>
      <c r="AWZ706" s="125"/>
      <c r="AXA706" s="186"/>
      <c r="AXB706" s="186"/>
      <c r="AXC706" s="125"/>
      <c r="AXD706" s="125"/>
      <c r="AXE706" s="186"/>
      <c r="AXF706" s="186"/>
      <c r="AXG706" s="125"/>
      <c r="AXH706" s="125"/>
      <c r="AXI706" s="186"/>
      <c r="AXJ706" s="186"/>
      <c r="AXK706" s="125"/>
      <c r="AXL706" s="125"/>
      <c r="AXM706" s="186"/>
      <c r="AXN706" s="186"/>
      <c r="AXO706" s="125"/>
      <c r="AXP706" s="125"/>
      <c r="AXQ706" s="186"/>
      <c r="AXR706" s="186"/>
      <c r="AXS706" s="125"/>
      <c r="AXT706" s="125"/>
      <c r="AXU706" s="186"/>
      <c r="AXV706" s="186"/>
      <c r="AXW706" s="125"/>
      <c r="AXX706" s="125"/>
      <c r="AXY706" s="186"/>
      <c r="AXZ706" s="186"/>
      <c r="AYA706" s="125"/>
      <c r="AYB706" s="125"/>
      <c r="AYC706" s="186"/>
      <c r="AYD706" s="186"/>
      <c r="AYE706" s="125"/>
      <c r="AYF706" s="125"/>
      <c r="AYG706" s="186"/>
      <c r="AYH706" s="186"/>
      <c r="AYI706" s="125"/>
      <c r="AYJ706" s="125"/>
      <c r="AYK706" s="186"/>
      <c r="AYL706" s="186"/>
      <c r="AYM706" s="125"/>
      <c r="AYN706" s="125"/>
      <c r="AYO706" s="186"/>
      <c r="AYP706" s="186"/>
      <c r="AYQ706" s="125"/>
      <c r="AYR706" s="125"/>
      <c r="AYS706" s="186"/>
      <c r="AYT706" s="186"/>
      <c r="AYU706" s="125"/>
      <c r="AYV706" s="125"/>
      <c r="AYW706" s="186"/>
      <c r="AYX706" s="186"/>
      <c r="AYY706" s="125"/>
      <c r="AYZ706" s="125"/>
      <c r="AZA706" s="186"/>
      <c r="AZB706" s="186"/>
      <c r="AZC706" s="125"/>
      <c r="AZD706" s="125"/>
      <c r="AZE706" s="186"/>
      <c r="AZF706" s="186"/>
      <c r="AZG706" s="125"/>
      <c r="AZH706" s="125"/>
      <c r="AZI706" s="186"/>
      <c r="AZJ706" s="186"/>
      <c r="AZK706" s="125"/>
      <c r="AZL706" s="125"/>
      <c r="AZM706" s="186"/>
      <c r="AZN706" s="186"/>
      <c r="AZO706" s="125"/>
      <c r="AZP706" s="125"/>
      <c r="AZQ706" s="186"/>
      <c r="AZR706" s="186"/>
      <c r="AZS706" s="125"/>
      <c r="AZT706" s="125"/>
      <c r="AZU706" s="186"/>
      <c r="AZV706" s="186"/>
      <c r="AZW706" s="125"/>
      <c r="AZX706" s="125"/>
      <c r="AZY706" s="186"/>
      <c r="AZZ706" s="186"/>
      <c r="BAA706" s="125"/>
      <c r="BAB706" s="125"/>
      <c r="BAC706" s="186"/>
      <c r="BAD706" s="186"/>
      <c r="BAE706" s="125"/>
      <c r="BAF706" s="125"/>
      <c r="BAG706" s="186"/>
      <c r="BAH706" s="186"/>
      <c r="BAI706" s="125"/>
      <c r="BAJ706" s="125"/>
      <c r="BAK706" s="186"/>
      <c r="BAL706" s="186"/>
      <c r="BAM706" s="125"/>
      <c r="BAN706" s="125"/>
      <c r="BAO706" s="186"/>
      <c r="BAP706" s="186"/>
      <c r="BAQ706" s="125"/>
      <c r="BAR706" s="125"/>
      <c r="BAS706" s="186"/>
      <c r="BAT706" s="186"/>
      <c r="BAU706" s="125"/>
      <c r="BAV706" s="125"/>
      <c r="BAW706" s="186"/>
      <c r="BAX706" s="186"/>
      <c r="BAY706" s="125"/>
      <c r="BAZ706" s="125"/>
      <c r="BBA706" s="186"/>
      <c r="BBB706" s="186"/>
      <c r="BBC706" s="125"/>
      <c r="BBD706" s="125"/>
      <c r="BBE706" s="186"/>
      <c r="BBF706" s="186"/>
      <c r="BBG706" s="125"/>
      <c r="BBH706" s="125"/>
      <c r="BBI706" s="186"/>
      <c r="BBJ706" s="186"/>
      <c r="BBK706" s="125"/>
      <c r="BBL706" s="125"/>
      <c r="BBM706" s="186"/>
      <c r="BBN706" s="186"/>
      <c r="BBO706" s="125"/>
      <c r="BBP706" s="125"/>
      <c r="BBQ706" s="186"/>
      <c r="BBR706" s="186"/>
      <c r="BBS706" s="125"/>
      <c r="BBT706" s="125"/>
      <c r="BBU706" s="186"/>
      <c r="BBV706" s="186"/>
      <c r="BBW706" s="125"/>
      <c r="BBX706" s="125"/>
      <c r="BBY706" s="186"/>
      <c r="BBZ706" s="186"/>
      <c r="BCA706" s="125"/>
      <c r="BCB706" s="125"/>
      <c r="BCC706" s="186"/>
      <c r="BCD706" s="186"/>
      <c r="BCE706" s="125"/>
      <c r="BCF706" s="125"/>
      <c r="BCG706" s="186"/>
      <c r="BCH706" s="186"/>
      <c r="BCI706" s="125"/>
      <c r="BCJ706" s="125"/>
      <c r="BCK706" s="186"/>
      <c r="BCL706" s="186"/>
      <c r="BCM706" s="125"/>
      <c r="BCN706" s="125"/>
      <c r="BCO706" s="186"/>
      <c r="BCP706" s="186"/>
      <c r="BCQ706" s="125"/>
      <c r="BCR706" s="125"/>
      <c r="BCS706" s="186"/>
      <c r="BCT706" s="186"/>
      <c r="BCU706" s="125"/>
      <c r="BCV706" s="125"/>
      <c r="BCW706" s="186"/>
      <c r="BCX706" s="186"/>
      <c r="BCY706" s="125"/>
      <c r="BCZ706" s="125"/>
      <c r="BDA706" s="186"/>
      <c r="BDB706" s="186"/>
      <c r="BDC706" s="125"/>
      <c r="BDD706" s="125"/>
      <c r="BDE706" s="186"/>
      <c r="BDF706" s="186"/>
      <c r="BDG706" s="125"/>
      <c r="BDH706" s="125"/>
      <c r="BDI706" s="186"/>
      <c r="BDJ706" s="186"/>
      <c r="BDK706" s="125"/>
      <c r="BDL706" s="125"/>
      <c r="BDM706" s="186"/>
      <c r="BDN706" s="186"/>
      <c r="BDO706" s="125"/>
      <c r="BDP706" s="125"/>
      <c r="BDQ706" s="186"/>
      <c r="BDR706" s="186"/>
      <c r="BDS706" s="125"/>
      <c r="BDT706" s="125"/>
      <c r="BDU706" s="186"/>
      <c r="BDV706" s="186"/>
      <c r="BDW706" s="125"/>
      <c r="BDX706" s="125"/>
      <c r="BDY706" s="186"/>
      <c r="BDZ706" s="186"/>
      <c r="BEA706" s="125"/>
      <c r="BEB706" s="125"/>
      <c r="BEC706" s="186"/>
      <c r="BED706" s="186"/>
      <c r="BEE706" s="125"/>
      <c r="BEF706" s="125"/>
      <c r="BEG706" s="186"/>
      <c r="BEH706" s="186"/>
      <c r="BEI706" s="125"/>
      <c r="BEJ706" s="125"/>
      <c r="BEK706" s="186"/>
      <c r="BEL706" s="186"/>
      <c r="BEM706" s="125"/>
      <c r="BEN706" s="125"/>
      <c r="BEO706" s="186"/>
      <c r="BEP706" s="186"/>
      <c r="BEQ706" s="125"/>
      <c r="BER706" s="125"/>
      <c r="BES706" s="186"/>
      <c r="BET706" s="186"/>
      <c r="BEU706" s="125"/>
      <c r="BEV706" s="125"/>
      <c r="BEW706" s="186"/>
      <c r="BEX706" s="186"/>
      <c r="BEY706" s="125"/>
      <c r="BEZ706" s="125"/>
      <c r="BFA706" s="186"/>
      <c r="BFB706" s="186"/>
      <c r="BFC706" s="125"/>
      <c r="BFD706" s="125"/>
      <c r="BFE706" s="186"/>
      <c r="BFF706" s="186"/>
      <c r="BFG706" s="125"/>
      <c r="BFH706" s="125"/>
      <c r="BFI706" s="186"/>
      <c r="BFJ706" s="186"/>
      <c r="BFK706" s="125"/>
      <c r="BFL706" s="125"/>
      <c r="BFM706" s="186"/>
      <c r="BFN706" s="186"/>
      <c r="BFO706" s="125"/>
      <c r="BFP706" s="125"/>
      <c r="BFQ706" s="186"/>
      <c r="BFR706" s="186"/>
      <c r="BFS706" s="125"/>
      <c r="BFT706" s="125"/>
      <c r="BFU706" s="186"/>
      <c r="BFV706" s="186"/>
      <c r="BFW706" s="125"/>
      <c r="BFX706" s="125"/>
      <c r="BFY706" s="186"/>
      <c r="BFZ706" s="186"/>
      <c r="BGA706" s="125"/>
      <c r="BGB706" s="125"/>
      <c r="BGC706" s="186"/>
      <c r="BGD706" s="186"/>
      <c r="BGE706" s="125"/>
      <c r="BGF706" s="125"/>
      <c r="BGG706" s="186"/>
      <c r="BGH706" s="186"/>
      <c r="BGI706" s="125"/>
      <c r="BGJ706" s="125"/>
      <c r="BGK706" s="186"/>
      <c r="BGL706" s="186"/>
      <c r="BGM706" s="125"/>
      <c r="BGN706" s="125"/>
      <c r="BGO706" s="186"/>
      <c r="BGP706" s="186"/>
      <c r="BGQ706" s="125"/>
      <c r="BGR706" s="125"/>
      <c r="BGS706" s="186"/>
      <c r="BGT706" s="186"/>
      <c r="BGU706" s="125"/>
      <c r="BGV706" s="125"/>
      <c r="BGW706" s="186"/>
      <c r="BGX706" s="186"/>
      <c r="BGY706" s="125"/>
      <c r="BGZ706" s="125"/>
      <c r="BHA706" s="186"/>
      <c r="BHB706" s="186"/>
      <c r="BHC706" s="125"/>
      <c r="BHD706" s="125"/>
      <c r="BHE706" s="186"/>
      <c r="BHF706" s="186"/>
      <c r="BHG706" s="125"/>
      <c r="BHH706" s="125"/>
      <c r="BHI706" s="186"/>
      <c r="BHJ706" s="186"/>
      <c r="BHK706" s="125"/>
      <c r="BHL706" s="125"/>
      <c r="BHM706" s="186"/>
      <c r="BHN706" s="186"/>
      <c r="BHO706" s="125"/>
      <c r="BHP706" s="125"/>
      <c r="BHQ706" s="186"/>
      <c r="BHR706" s="186"/>
      <c r="BHS706" s="125"/>
      <c r="BHT706" s="125"/>
      <c r="BHU706" s="186"/>
      <c r="BHV706" s="186"/>
      <c r="BHW706" s="125"/>
      <c r="BHX706" s="125"/>
      <c r="BHY706" s="186"/>
      <c r="BHZ706" s="186"/>
      <c r="BIA706" s="125"/>
      <c r="BIB706" s="125"/>
      <c r="BIC706" s="186"/>
      <c r="BID706" s="186"/>
      <c r="BIE706" s="125"/>
      <c r="BIF706" s="125"/>
      <c r="BIG706" s="186"/>
      <c r="BIH706" s="186"/>
      <c r="BII706" s="125"/>
      <c r="BIJ706" s="125"/>
      <c r="BIK706" s="186"/>
      <c r="BIL706" s="186"/>
      <c r="BIM706" s="125"/>
      <c r="BIN706" s="125"/>
      <c r="BIO706" s="186"/>
      <c r="BIP706" s="186"/>
      <c r="BIQ706" s="125"/>
      <c r="BIR706" s="125"/>
      <c r="BIS706" s="186"/>
      <c r="BIT706" s="186"/>
      <c r="BIU706" s="125"/>
      <c r="BIV706" s="125"/>
      <c r="BIW706" s="186"/>
      <c r="BIX706" s="186"/>
      <c r="BIY706" s="125"/>
      <c r="BIZ706" s="125"/>
      <c r="BJA706" s="186"/>
      <c r="BJB706" s="186"/>
      <c r="BJC706" s="125"/>
      <c r="BJD706" s="125"/>
      <c r="BJE706" s="186"/>
      <c r="BJF706" s="186"/>
      <c r="BJG706" s="125"/>
      <c r="BJH706" s="125"/>
      <c r="BJI706" s="186"/>
      <c r="BJJ706" s="186"/>
      <c r="BJK706" s="125"/>
      <c r="BJL706" s="125"/>
      <c r="BJM706" s="186"/>
      <c r="BJN706" s="186"/>
      <c r="BJO706" s="125"/>
      <c r="BJP706" s="125"/>
      <c r="BJQ706" s="186"/>
      <c r="BJR706" s="186"/>
      <c r="BJS706" s="125"/>
      <c r="BJT706" s="125"/>
      <c r="BJU706" s="186"/>
      <c r="BJV706" s="186"/>
      <c r="BJW706" s="125"/>
      <c r="BJX706" s="125"/>
      <c r="BJY706" s="186"/>
      <c r="BJZ706" s="186"/>
      <c r="BKA706" s="125"/>
      <c r="BKB706" s="125"/>
      <c r="BKC706" s="186"/>
      <c r="BKD706" s="186"/>
      <c r="BKE706" s="125"/>
      <c r="BKF706" s="125"/>
      <c r="BKG706" s="186"/>
      <c r="BKH706" s="186"/>
      <c r="BKI706" s="125"/>
      <c r="BKJ706" s="125"/>
      <c r="BKK706" s="186"/>
      <c r="BKL706" s="186"/>
      <c r="BKM706" s="125"/>
      <c r="BKN706" s="125"/>
      <c r="BKO706" s="186"/>
      <c r="BKP706" s="186"/>
      <c r="BKQ706" s="125"/>
      <c r="BKR706" s="125"/>
      <c r="BKS706" s="186"/>
      <c r="BKT706" s="186"/>
      <c r="BKU706" s="125"/>
      <c r="BKV706" s="125"/>
      <c r="BKW706" s="186"/>
      <c r="BKX706" s="186"/>
      <c r="BKY706" s="125"/>
      <c r="BKZ706" s="125"/>
      <c r="BLA706" s="186"/>
      <c r="BLB706" s="186"/>
      <c r="BLC706" s="125"/>
      <c r="BLD706" s="125"/>
      <c r="BLE706" s="186"/>
      <c r="BLF706" s="186"/>
      <c r="BLG706" s="125"/>
      <c r="BLH706" s="125"/>
      <c r="BLI706" s="186"/>
      <c r="BLJ706" s="186"/>
      <c r="BLK706" s="125"/>
      <c r="BLL706" s="125"/>
      <c r="BLM706" s="186"/>
      <c r="BLN706" s="186"/>
      <c r="BLO706" s="125"/>
      <c r="BLP706" s="125"/>
      <c r="BLQ706" s="186"/>
      <c r="BLR706" s="186"/>
      <c r="BLS706" s="125"/>
      <c r="BLT706" s="125"/>
      <c r="BLU706" s="186"/>
      <c r="BLV706" s="186"/>
      <c r="BLW706" s="125"/>
      <c r="BLX706" s="125"/>
      <c r="BLY706" s="186"/>
      <c r="BLZ706" s="186"/>
      <c r="BMA706" s="125"/>
      <c r="BMB706" s="125"/>
      <c r="BMC706" s="186"/>
      <c r="BMD706" s="186"/>
      <c r="BME706" s="125"/>
      <c r="BMF706" s="125"/>
      <c r="BMG706" s="186"/>
      <c r="BMH706" s="186"/>
      <c r="BMI706" s="125"/>
      <c r="BMJ706" s="125"/>
      <c r="BMK706" s="186"/>
      <c r="BML706" s="186"/>
      <c r="BMM706" s="125"/>
      <c r="BMN706" s="125"/>
      <c r="BMO706" s="186"/>
      <c r="BMP706" s="186"/>
      <c r="BMQ706" s="125"/>
      <c r="BMR706" s="125"/>
      <c r="BMS706" s="186"/>
      <c r="BMT706" s="186"/>
      <c r="BMU706" s="125"/>
      <c r="BMV706" s="125"/>
      <c r="BMW706" s="186"/>
      <c r="BMX706" s="186"/>
      <c r="BMY706" s="125"/>
      <c r="BMZ706" s="125"/>
      <c r="BNA706" s="186"/>
      <c r="BNB706" s="186"/>
      <c r="BNC706" s="125"/>
      <c r="BND706" s="125"/>
      <c r="BNE706" s="186"/>
      <c r="BNF706" s="186"/>
      <c r="BNG706" s="125"/>
      <c r="BNH706" s="125"/>
      <c r="BNI706" s="186"/>
      <c r="BNJ706" s="186"/>
      <c r="BNK706" s="125"/>
      <c r="BNL706" s="125"/>
      <c r="BNM706" s="186"/>
      <c r="BNN706" s="186"/>
      <c r="BNO706" s="125"/>
      <c r="BNP706" s="125"/>
      <c r="BNQ706" s="186"/>
      <c r="BNR706" s="186"/>
      <c r="BNS706" s="125"/>
      <c r="BNT706" s="125"/>
      <c r="BNU706" s="186"/>
      <c r="BNV706" s="186"/>
      <c r="BNW706" s="125"/>
      <c r="BNX706" s="125"/>
      <c r="BNY706" s="186"/>
      <c r="BNZ706" s="186"/>
      <c r="BOA706" s="125"/>
      <c r="BOB706" s="125"/>
      <c r="BOC706" s="186"/>
      <c r="BOD706" s="186"/>
      <c r="BOE706" s="125"/>
      <c r="BOF706" s="125"/>
      <c r="BOG706" s="186"/>
      <c r="BOH706" s="186"/>
      <c r="BOI706" s="125"/>
      <c r="BOJ706" s="125"/>
      <c r="BOK706" s="186"/>
      <c r="BOL706" s="186"/>
      <c r="BOM706" s="125"/>
      <c r="BON706" s="125"/>
      <c r="BOO706" s="186"/>
      <c r="BOP706" s="186"/>
      <c r="BOQ706" s="125"/>
      <c r="BOR706" s="125"/>
      <c r="BOS706" s="186"/>
      <c r="BOT706" s="186"/>
      <c r="BOU706" s="125"/>
      <c r="BOV706" s="125"/>
      <c r="BOW706" s="186"/>
      <c r="BOX706" s="186"/>
      <c r="BOY706" s="125"/>
      <c r="BOZ706" s="125"/>
      <c r="BPA706" s="186"/>
      <c r="BPB706" s="186"/>
      <c r="BPC706" s="125"/>
      <c r="BPD706" s="125"/>
      <c r="BPE706" s="186"/>
      <c r="BPF706" s="186"/>
      <c r="BPG706" s="125"/>
      <c r="BPH706" s="125"/>
      <c r="BPI706" s="186"/>
      <c r="BPJ706" s="186"/>
      <c r="BPK706" s="125"/>
      <c r="BPL706" s="125"/>
      <c r="BPM706" s="186"/>
      <c r="BPN706" s="186"/>
      <c r="BPO706" s="125"/>
      <c r="BPP706" s="125"/>
      <c r="BPQ706" s="186"/>
      <c r="BPR706" s="186"/>
      <c r="BPS706" s="125"/>
      <c r="BPT706" s="125"/>
      <c r="BPU706" s="186"/>
      <c r="BPV706" s="186"/>
      <c r="BPW706" s="125"/>
      <c r="BPX706" s="125"/>
      <c r="BPY706" s="186"/>
      <c r="BPZ706" s="186"/>
      <c r="BQA706" s="125"/>
      <c r="BQB706" s="125"/>
      <c r="BQC706" s="186"/>
      <c r="BQD706" s="186"/>
      <c r="BQE706" s="125"/>
      <c r="BQF706" s="125"/>
      <c r="BQG706" s="186"/>
      <c r="BQH706" s="186"/>
      <c r="BQI706" s="125"/>
      <c r="BQJ706" s="125"/>
      <c r="BQK706" s="186"/>
      <c r="BQL706" s="186"/>
      <c r="BQM706" s="125"/>
      <c r="BQN706" s="125"/>
      <c r="BQO706" s="186"/>
      <c r="BQP706" s="186"/>
      <c r="BQQ706" s="125"/>
      <c r="BQR706" s="125"/>
      <c r="BQS706" s="186"/>
      <c r="BQT706" s="186"/>
      <c r="BQU706" s="125"/>
      <c r="BQV706" s="125"/>
      <c r="BQW706" s="186"/>
      <c r="BQX706" s="186"/>
      <c r="BQY706" s="125"/>
      <c r="BQZ706" s="125"/>
      <c r="BRA706" s="186"/>
      <c r="BRB706" s="186"/>
      <c r="BRC706" s="125"/>
      <c r="BRD706" s="125"/>
      <c r="BRE706" s="186"/>
      <c r="BRF706" s="186"/>
      <c r="BRG706" s="125"/>
      <c r="BRH706" s="125"/>
      <c r="BRI706" s="186"/>
      <c r="BRJ706" s="186"/>
      <c r="BRK706" s="125"/>
      <c r="BRL706" s="125"/>
      <c r="BRM706" s="186"/>
      <c r="BRN706" s="186"/>
      <c r="BRO706" s="125"/>
      <c r="BRP706" s="125"/>
      <c r="BRQ706" s="186"/>
      <c r="BRR706" s="186"/>
      <c r="BRS706" s="125"/>
      <c r="BRT706" s="125"/>
      <c r="BRU706" s="186"/>
      <c r="BRV706" s="186"/>
      <c r="BRW706" s="125"/>
      <c r="BRX706" s="125"/>
      <c r="BRY706" s="186"/>
      <c r="BRZ706" s="186"/>
      <c r="BSA706" s="125"/>
      <c r="BSB706" s="125"/>
      <c r="BSC706" s="186"/>
      <c r="BSD706" s="186"/>
      <c r="BSE706" s="125"/>
      <c r="BSF706" s="125"/>
      <c r="BSG706" s="186"/>
      <c r="BSH706" s="186"/>
      <c r="BSI706" s="125"/>
      <c r="BSJ706" s="125"/>
      <c r="BSK706" s="186"/>
      <c r="BSL706" s="186"/>
      <c r="BSM706" s="125"/>
      <c r="BSN706" s="125"/>
      <c r="BSO706" s="186"/>
      <c r="BSP706" s="186"/>
      <c r="BSQ706" s="125"/>
      <c r="BSR706" s="125"/>
      <c r="BSS706" s="186"/>
      <c r="BST706" s="186"/>
      <c r="BSU706" s="125"/>
      <c r="BSV706" s="125"/>
      <c r="BSW706" s="186"/>
      <c r="BSX706" s="186"/>
      <c r="BSY706" s="125"/>
      <c r="BSZ706" s="125"/>
      <c r="BTA706" s="186"/>
      <c r="BTB706" s="186"/>
      <c r="BTC706" s="125"/>
      <c r="BTD706" s="125"/>
      <c r="BTE706" s="186"/>
      <c r="BTF706" s="186"/>
      <c r="BTG706" s="125"/>
      <c r="BTH706" s="125"/>
      <c r="BTI706" s="186"/>
      <c r="BTJ706" s="186"/>
      <c r="BTK706" s="125"/>
      <c r="BTL706" s="125"/>
      <c r="BTM706" s="186"/>
      <c r="BTN706" s="186"/>
      <c r="BTO706" s="125"/>
      <c r="BTP706" s="125"/>
      <c r="BTQ706" s="186"/>
      <c r="BTR706" s="186"/>
      <c r="BTS706" s="125"/>
      <c r="BTT706" s="125"/>
      <c r="BTU706" s="186"/>
      <c r="BTV706" s="186"/>
      <c r="BTW706" s="125"/>
      <c r="BTX706" s="125"/>
      <c r="BTY706" s="186"/>
      <c r="BTZ706" s="186"/>
      <c r="BUA706" s="125"/>
      <c r="BUB706" s="125"/>
      <c r="BUC706" s="186"/>
      <c r="BUD706" s="186"/>
      <c r="BUE706" s="125"/>
      <c r="BUF706" s="125"/>
      <c r="BUG706" s="186"/>
      <c r="BUH706" s="186"/>
      <c r="BUI706" s="125"/>
      <c r="BUJ706" s="125"/>
      <c r="BUK706" s="186"/>
      <c r="BUL706" s="186"/>
      <c r="BUM706" s="125"/>
      <c r="BUN706" s="125"/>
      <c r="BUO706" s="186"/>
      <c r="BUP706" s="186"/>
      <c r="BUQ706" s="125"/>
      <c r="BUR706" s="125"/>
      <c r="BUS706" s="186"/>
      <c r="BUT706" s="186"/>
      <c r="BUU706" s="125"/>
      <c r="BUV706" s="125"/>
      <c r="BUW706" s="186"/>
      <c r="BUX706" s="186"/>
      <c r="BUY706" s="125"/>
      <c r="BUZ706" s="125"/>
      <c r="BVA706" s="186"/>
      <c r="BVB706" s="186"/>
      <c r="BVC706" s="125"/>
      <c r="BVD706" s="125"/>
      <c r="BVE706" s="186"/>
      <c r="BVF706" s="186"/>
      <c r="BVG706" s="125"/>
      <c r="BVH706" s="125"/>
      <c r="BVI706" s="186"/>
      <c r="BVJ706" s="186"/>
      <c r="BVK706" s="125"/>
      <c r="BVL706" s="125"/>
      <c r="BVM706" s="186"/>
      <c r="BVN706" s="186"/>
      <c r="BVO706" s="125"/>
      <c r="BVP706" s="125"/>
      <c r="BVQ706" s="186"/>
      <c r="BVR706" s="186"/>
      <c r="BVS706" s="125"/>
      <c r="BVT706" s="125"/>
      <c r="BVU706" s="186"/>
      <c r="BVV706" s="186"/>
      <c r="BVW706" s="125"/>
      <c r="BVX706" s="125"/>
      <c r="BVY706" s="186"/>
      <c r="BVZ706" s="186"/>
      <c r="BWA706" s="125"/>
      <c r="BWB706" s="125"/>
      <c r="BWC706" s="186"/>
      <c r="BWD706" s="186"/>
      <c r="BWE706" s="125"/>
      <c r="BWF706" s="125"/>
      <c r="BWG706" s="186"/>
      <c r="BWH706" s="186"/>
      <c r="BWI706" s="125"/>
      <c r="BWJ706" s="125"/>
      <c r="BWK706" s="186"/>
      <c r="BWL706" s="186"/>
      <c r="BWM706" s="125"/>
      <c r="BWN706" s="125"/>
      <c r="BWO706" s="186"/>
      <c r="BWP706" s="186"/>
      <c r="BWQ706" s="125"/>
      <c r="BWR706" s="125"/>
      <c r="BWS706" s="186"/>
      <c r="BWT706" s="186"/>
      <c r="BWU706" s="125"/>
      <c r="BWV706" s="125"/>
      <c r="BWW706" s="186"/>
      <c r="BWX706" s="186"/>
      <c r="BWY706" s="125"/>
      <c r="BWZ706" s="125"/>
      <c r="BXA706" s="186"/>
      <c r="BXB706" s="186"/>
      <c r="BXC706" s="125"/>
      <c r="BXD706" s="125"/>
      <c r="BXE706" s="186"/>
      <c r="BXF706" s="186"/>
      <c r="BXG706" s="125"/>
      <c r="BXH706" s="125"/>
      <c r="BXI706" s="186"/>
      <c r="BXJ706" s="186"/>
      <c r="BXK706" s="125"/>
      <c r="BXL706" s="125"/>
      <c r="BXM706" s="186"/>
      <c r="BXN706" s="186"/>
      <c r="BXO706" s="125"/>
      <c r="BXP706" s="125"/>
      <c r="BXQ706" s="186"/>
      <c r="BXR706" s="186"/>
      <c r="BXS706" s="125"/>
      <c r="BXT706" s="125"/>
      <c r="BXU706" s="186"/>
      <c r="BXV706" s="186"/>
      <c r="BXW706" s="125"/>
      <c r="BXX706" s="125"/>
      <c r="BXY706" s="186"/>
      <c r="BXZ706" s="186"/>
      <c r="BYA706" s="125"/>
      <c r="BYB706" s="125"/>
      <c r="BYC706" s="186"/>
      <c r="BYD706" s="186"/>
      <c r="BYE706" s="125"/>
      <c r="BYF706" s="125"/>
      <c r="BYG706" s="186"/>
      <c r="BYH706" s="186"/>
      <c r="BYI706" s="125"/>
      <c r="BYJ706" s="125"/>
      <c r="BYK706" s="186"/>
      <c r="BYL706" s="186"/>
      <c r="BYM706" s="125"/>
      <c r="BYN706" s="125"/>
      <c r="BYO706" s="186"/>
      <c r="BYP706" s="186"/>
      <c r="BYQ706" s="125"/>
      <c r="BYR706" s="125"/>
      <c r="BYS706" s="186"/>
      <c r="BYT706" s="186"/>
      <c r="BYU706" s="125"/>
      <c r="BYV706" s="125"/>
      <c r="BYW706" s="186"/>
      <c r="BYX706" s="186"/>
      <c r="BYY706" s="125"/>
      <c r="BYZ706" s="125"/>
      <c r="BZA706" s="186"/>
      <c r="BZB706" s="186"/>
      <c r="BZC706" s="125"/>
      <c r="BZD706" s="125"/>
      <c r="BZE706" s="186"/>
      <c r="BZF706" s="186"/>
      <c r="BZG706" s="125"/>
      <c r="BZH706" s="125"/>
      <c r="BZI706" s="186"/>
      <c r="BZJ706" s="186"/>
      <c r="BZK706" s="125"/>
      <c r="BZL706" s="125"/>
      <c r="BZM706" s="186"/>
      <c r="BZN706" s="186"/>
      <c r="BZO706" s="125"/>
      <c r="BZP706" s="125"/>
      <c r="BZQ706" s="186"/>
      <c r="BZR706" s="186"/>
      <c r="BZS706" s="125"/>
      <c r="BZT706" s="125"/>
      <c r="BZU706" s="186"/>
      <c r="BZV706" s="186"/>
      <c r="BZW706" s="125"/>
      <c r="BZX706" s="125"/>
      <c r="BZY706" s="186"/>
      <c r="BZZ706" s="186"/>
      <c r="CAA706" s="125"/>
      <c r="CAB706" s="125"/>
      <c r="CAC706" s="186"/>
      <c r="CAD706" s="186"/>
      <c r="CAE706" s="125"/>
      <c r="CAF706" s="125"/>
      <c r="CAG706" s="186"/>
      <c r="CAH706" s="186"/>
      <c r="CAI706" s="125"/>
      <c r="CAJ706" s="125"/>
      <c r="CAK706" s="186"/>
      <c r="CAL706" s="186"/>
      <c r="CAM706" s="125"/>
      <c r="CAN706" s="125"/>
      <c r="CAO706" s="186"/>
      <c r="CAP706" s="186"/>
      <c r="CAQ706" s="125"/>
      <c r="CAR706" s="125"/>
      <c r="CAS706" s="186"/>
      <c r="CAT706" s="186"/>
      <c r="CAU706" s="125"/>
      <c r="CAV706" s="125"/>
      <c r="CAW706" s="186"/>
      <c r="CAX706" s="186"/>
      <c r="CAY706" s="125"/>
      <c r="CAZ706" s="125"/>
      <c r="CBA706" s="186"/>
      <c r="CBB706" s="186"/>
      <c r="CBC706" s="125"/>
      <c r="CBD706" s="125"/>
      <c r="CBE706" s="186"/>
      <c r="CBF706" s="186"/>
      <c r="CBG706" s="125"/>
      <c r="CBH706" s="125"/>
      <c r="CBI706" s="186"/>
      <c r="CBJ706" s="186"/>
      <c r="CBK706" s="125"/>
      <c r="CBL706" s="125"/>
      <c r="CBM706" s="186"/>
      <c r="CBN706" s="186"/>
      <c r="CBO706" s="125"/>
      <c r="CBP706" s="125"/>
      <c r="CBQ706" s="186"/>
      <c r="CBR706" s="186"/>
      <c r="CBS706" s="125"/>
      <c r="CBT706" s="125"/>
      <c r="CBU706" s="186"/>
      <c r="CBV706" s="186"/>
      <c r="CBW706" s="125"/>
      <c r="CBX706" s="125"/>
      <c r="CBY706" s="186"/>
      <c r="CBZ706" s="186"/>
      <c r="CCA706" s="125"/>
      <c r="CCB706" s="125"/>
      <c r="CCC706" s="186"/>
      <c r="CCD706" s="186"/>
      <c r="CCE706" s="125"/>
      <c r="CCF706" s="125"/>
      <c r="CCG706" s="186"/>
      <c r="CCH706" s="186"/>
      <c r="CCI706" s="125"/>
      <c r="CCJ706" s="125"/>
      <c r="CCK706" s="186"/>
      <c r="CCL706" s="186"/>
      <c r="CCM706" s="125"/>
      <c r="CCN706" s="125"/>
      <c r="CCO706" s="186"/>
      <c r="CCP706" s="186"/>
      <c r="CCQ706" s="125"/>
      <c r="CCR706" s="125"/>
      <c r="CCS706" s="186"/>
      <c r="CCT706" s="186"/>
      <c r="CCU706" s="125"/>
      <c r="CCV706" s="125"/>
      <c r="CCW706" s="186"/>
      <c r="CCX706" s="186"/>
      <c r="CCY706" s="125"/>
      <c r="CCZ706" s="125"/>
      <c r="CDA706" s="186"/>
      <c r="CDB706" s="186"/>
      <c r="CDC706" s="125"/>
      <c r="CDD706" s="125"/>
      <c r="CDE706" s="186"/>
      <c r="CDF706" s="186"/>
      <c r="CDG706" s="125"/>
      <c r="CDH706" s="125"/>
      <c r="CDI706" s="186"/>
      <c r="CDJ706" s="186"/>
      <c r="CDK706" s="125"/>
      <c r="CDL706" s="125"/>
      <c r="CDM706" s="186"/>
      <c r="CDN706" s="186"/>
      <c r="CDO706" s="125"/>
      <c r="CDP706" s="125"/>
      <c r="CDQ706" s="186"/>
      <c r="CDR706" s="186"/>
      <c r="CDS706" s="125"/>
      <c r="CDT706" s="125"/>
      <c r="CDU706" s="186"/>
      <c r="CDV706" s="186"/>
      <c r="CDW706" s="125"/>
      <c r="CDX706" s="125"/>
      <c r="CDY706" s="186"/>
      <c r="CDZ706" s="186"/>
      <c r="CEA706" s="125"/>
      <c r="CEB706" s="125"/>
      <c r="CEC706" s="186"/>
      <c r="CED706" s="186"/>
      <c r="CEE706" s="125"/>
      <c r="CEF706" s="125"/>
      <c r="CEG706" s="186"/>
      <c r="CEH706" s="186"/>
      <c r="CEI706" s="125"/>
      <c r="CEJ706" s="125"/>
      <c r="CEK706" s="186"/>
      <c r="CEL706" s="186"/>
      <c r="CEM706" s="125"/>
      <c r="CEN706" s="125"/>
      <c r="CEO706" s="186"/>
      <c r="CEP706" s="186"/>
      <c r="CEQ706" s="125"/>
      <c r="CER706" s="125"/>
      <c r="CES706" s="186"/>
      <c r="CET706" s="186"/>
      <c r="CEU706" s="125"/>
      <c r="CEV706" s="125"/>
      <c r="CEW706" s="186"/>
      <c r="CEX706" s="186"/>
      <c r="CEY706" s="125"/>
      <c r="CEZ706" s="125"/>
      <c r="CFA706" s="186"/>
      <c r="CFB706" s="186"/>
      <c r="CFC706" s="125"/>
      <c r="CFD706" s="125"/>
      <c r="CFE706" s="186"/>
      <c r="CFF706" s="186"/>
      <c r="CFG706" s="125"/>
      <c r="CFH706" s="125"/>
      <c r="CFI706" s="186"/>
      <c r="CFJ706" s="186"/>
      <c r="CFK706" s="125"/>
      <c r="CFL706" s="125"/>
      <c r="CFM706" s="186"/>
      <c r="CFN706" s="186"/>
      <c r="CFO706" s="125"/>
      <c r="CFP706" s="125"/>
      <c r="CFQ706" s="186"/>
      <c r="CFR706" s="186"/>
      <c r="CFS706" s="125"/>
      <c r="CFT706" s="125"/>
      <c r="CFU706" s="186"/>
      <c r="CFV706" s="186"/>
      <c r="CFW706" s="125"/>
      <c r="CFX706" s="125"/>
      <c r="CFY706" s="186"/>
      <c r="CFZ706" s="186"/>
      <c r="CGA706" s="125"/>
      <c r="CGB706" s="125"/>
      <c r="CGC706" s="186"/>
      <c r="CGD706" s="186"/>
      <c r="CGE706" s="125"/>
      <c r="CGF706" s="125"/>
      <c r="CGG706" s="186"/>
      <c r="CGH706" s="186"/>
      <c r="CGI706" s="125"/>
      <c r="CGJ706" s="125"/>
      <c r="CGK706" s="186"/>
      <c r="CGL706" s="186"/>
      <c r="CGM706" s="125"/>
      <c r="CGN706" s="125"/>
      <c r="CGO706" s="186"/>
      <c r="CGP706" s="186"/>
      <c r="CGQ706" s="125"/>
      <c r="CGR706" s="125"/>
      <c r="CGS706" s="186"/>
      <c r="CGT706" s="186"/>
      <c r="CGU706" s="125"/>
      <c r="CGV706" s="125"/>
      <c r="CGW706" s="186"/>
      <c r="CGX706" s="186"/>
      <c r="CGY706" s="125"/>
      <c r="CGZ706" s="125"/>
      <c r="CHA706" s="186"/>
      <c r="CHB706" s="186"/>
      <c r="CHC706" s="125"/>
      <c r="CHD706" s="125"/>
      <c r="CHE706" s="186"/>
      <c r="CHF706" s="186"/>
      <c r="CHG706" s="125"/>
      <c r="CHH706" s="125"/>
      <c r="CHI706" s="186"/>
      <c r="CHJ706" s="186"/>
      <c r="CHK706" s="125"/>
      <c r="CHL706" s="125"/>
      <c r="CHM706" s="186"/>
      <c r="CHN706" s="186"/>
      <c r="CHO706" s="125"/>
      <c r="CHP706" s="125"/>
      <c r="CHQ706" s="186"/>
      <c r="CHR706" s="186"/>
      <c r="CHS706" s="125"/>
      <c r="CHT706" s="125"/>
      <c r="CHU706" s="186"/>
      <c r="CHV706" s="186"/>
      <c r="CHW706" s="125"/>
      <c r="CHX706" s="125"/>
      <c r="CHY706" s="186"/>
      <c r="CHZ706" s="186"/>
      <c r="CIA706" s="125"/>
      <c r="CIB706" s="125"/>
      <c r="CIC706" s="186"/>
      <c r="CID706" s="186"/>
      <c r="CIE706" s="125"/>
      <c r="CIF706" s="125"/>
      <c r="CIG706" s="186"/>
      <c r="CIH706" s="186"/>
      <c r="CII706" s="125"/>
      <c r="CIJ706" s="125"/>
      <c r="CIK706" s="186"/>
      <c r="CIL706" s="186"/>
      <c r="CIM706" s="125"/>
      <c r="CIN706" s="125"/>
      <c r="CIO706" s="186"/>
      <c r="CIP706" s="186"/>
      <c r="CIQ706" s="125"/>
      <c r="CIR706" s="125"/>
      <c r="CIS706" s="186"/>
      <c r="CIT706" s="186"/>
      <c r="CIU706" s="125"/>
      <c r="CIV706" s="125"/>
      <c r="CIW706" s="186"/>
      <c r="CIX706" s="186"/>
      <c r="CIY706" s="125"/>
      <c r="CIZ706" s="125"/>
      <c r="CJA706" s="186"/>
      <c r="CJB706" s="186"/>
      <c r="CJC706" s="125"/>
      <c r="CJD706" s="125"/>
      <c r="CJE706" s="186"/>
      <c r="CJF706" s="186"/>
      <c r="CJG706" s="125"/>
      <c r="CJH706" s="125"/>
      <c r="CJI706" s="186"/>
      <c r="CJJ706" s="186"/>
      <c r="CJK706" s="125"/>
      <c r="CJL706" s="125"/>
      <c r="CJM706" s="186"/>
      <c r="CJN706" s="186"/>
      <c r="CJO706" s="125"/>
      <c r="CJP706" s="125"/>
      <c r="CJQ706" s="186"/>
      <c r="CJR706" s="186"/>
      <c r="CJS706" s="125"/>
      <c r="CJT706" s="125"/>
      <c r="CJU706" s="186"/>
      <c r="CJV706" s="186"/>
      <c r="CJW706" s="125"/>
      <c r="CJX706" s="125"/>
      <c r="CJY706" s="186"/>
      <c r="CJZ706" s="186"/>
      <c r="CKA706" s="125"/>
      <c r="CKB706" s="125"/>
      <c r="CKC706" s="186"/>
      <c r="CKD706" s="186"/>
      <c r="CKE706" s="125"/>
      <c r="CKF706" s="125"/>
      <c r="CKG706" s="186"/>
      <c r="CKH706" s="186"/>
      <c r="CKI706" s="125"/>
      <c r="CKJ706" s="125"/>
      <c r="CKK706" s="186"/>
      <c r="CKL706" s="186"/>
      <c r="CKM706" s="125"/>
      <c r="CKN706" s="125"/>
      <c r="CKO706" s="186"/>
      <c r="CKP706" s="186"/>
      <c r="CKQ706" s="125"/>
      <c r="CKR706" s="125"/>
      <c r="CKS706" s="186"/>
      <c r="CKT706" s="186"/>
      <c r="CKU706" s="125"/>
      <c r="CKV706" s="125"/>
      <c r="CKW706" s="186"/>
      <c r="CKX706" s="186"/>
      <c r="CKY706" s="125"/>
      <c r="CKZ706" s="125"/>
      <c r="CLA706" s="186"/>
      <c r="CLB706" s="186"/>
      <c r="CLC706" s="125"/>
      <c r="CLD706" s="125"/>
      <c r="CLE706" s="186"/>
      <c r="CLF706" s="186"/>
      <c r="CLG706" s="125"/>
      <c r="CLH706" s="125"/>
      <c r="CLI706" s="186"/>
      <c r="CLJ706" s="186"/>
      <c r="CLK706" s="125"/>
      <c r="CLL706" s="125"/>
      <c r="CLM706" s="186"/>
      <c r="CLN706" s="186"/>
      <c r="CLO706" s="125"/>
      <c r="CLP706" s="125"/>
      <c r="CLQ706" s="186"/>
      <c r="CLR706" s="186"/>
      <c r="CLS706" s="125"/>
      <c r="CLT706" s="125"/>
      <c r="CLU706" s="186"/>
      <c r="CLV706" s="186"/>
      <c r="CLW706" s="125"/>
      <c r="CLX706" s="125"/>
      <c r="CLY706" s="186"/>
      <c r="CLZ706" s="186"/>
      <c r="CMA706" s="125"/>
      <c r="CMB706" s="125"/>
      <c r="CMC706" s="186"/>
      <c r="CMD706" s="186"/>
      <c r="CME706" s="125"/>
      <c r="CMF706" s="125"/>
      <c r="CMG706" s="186"/>
      <c r="CMH706" s="186"/>
      <c r="CMI706" s="125"/>
      <c r="CMJ706" s="125"/>
      <c r="CMK706" s="186"/>
      <c r="CML706" s="186"/>
      <c r="CMM706" s="125"/>
      <c r="CMN706" s="125"/>
      <c r="CMO706" s="186"/>
      <c r="CMP706" s="186"/>
      <c r="CMQ706" s="125"/>
      <c r="CMR706" s="125"/>
      <c r="CMS706" s="186"/>
      <c r="CMT706" s="186"/>
      <c r="CMU706" s="125"/>
      <c r="CMV706" s="125"/>
      <c r="CMW706" s="186"/>
      <c r="CMX706" s="186"/>
      <c r="CMY706" s="125"/>
      <c r="CMZ706" s="125"/>
      <c r="CNA706" s="186"/>
      <c r="CNB706" s="186"/>
      <c r="CNC706" s="125"/>
      <c r="CND706" s="125"/>
      <c r="CNE706" s="186"/>
      <c r="CNF706" s="186"/>
      <c r="CNG706" s="125"/>
      <c r="CNH706" s="125"/>
      <c r="CNI706" s="186"/>
      <c r="CNJ706" s="186"/>
      <c r="CNK706" s="125"/>
      <c r="CNL706" s="125"/>
      <c r="CNM706" s="186"/>
      <c r="CNN706" s="186"/>
      <c r="CNO706" s="125"/>
      <c r="CNP706" s="125"/>
      <c r="CNQ706" s="186"/>
      <c r="CNR706" s="186"/>
      <c r="CNS706" s="125"/>
      <c r="CNT706" s="125"/>
      <c r="CNU706" s="186"/>
      <c r="CNV706" s="186"/>
      <c r="CNW706" s="125"/>
      <c r="CNX706" s="125"/>
      <c r="CNY706" s="186"/>
      <c r="CNZ706" s="186"/>
      <c r="COA706" s="125"/>
      <c r="COB706" s="125"/>
      <c r="COC706" s="186"/>
      <c r="COD706" s="186"/>
      <c r="COE706" s="125"/>
      <c r="COF706" s="125"/>
      <c r="COG706" s="186"/>
      <c r="COH706" s="186"/>
      <c r="COI706" s="125"/>
      <c r="COJ706" s="125"/>
      <c r="COK706" s="186"/>
      <c r="COL706" s="186"/>
      <c r="COM706" s="125"/>
      <c r="CON706" s="125"/>
      <c r="COO706" s="186"/>
      <c r="COP706" s="186"/>
      <c r="COQ706" s="125"/>
      <c r="COR706" s="125"/>
      <c r="COS706" s="186"/>
      <c r="COT706" s="186"/>
      <c r="COU706" s="125"/>
      <c r="COV706" s="125"/>
      <c r="COW706" s="186"/>
      <c r="COX706" s="186"/>
      <c r="COY706" s="125"/>
      <c r="COZ706" s="125"/>
      <c r="CPA706" s="186"/>
      <c r="CPB706" s="186"/>
      <c r="CPC706" s="125"/>
      <c r="CPD706" s="125"/>
      <c r="CPE706" s="186"/>
      <c r="CPF706" s="186"/>
      <c r="CPG706" s="125"/>
      <c r="CPH706" s="125"/>
      <c r="CPI706" s="186"/>
      <c r="CPJ706" s="186"/>
      <c r="CPK706" s="125"/>
      <c r="CPL706" s="125"/>
      <c r="CPM706" s="186"/>
      <c r="CPN706" s="186"/>
      <c r="CPO706" s="125"/>
      <c r="CPP706" s="125"/>
      <c r="CPQ706" s="186"/>
      <c r="CPR706" s="186"/>
      <c r="CPS706" s="125"/>
      <c r="CPT706" s="125"/>
      <c r="CPU706" s="186"/>
      <c r="CPV706" s="186"/>
      <c r="CPW706" s="125"/>
      <c r="CPX706" s="125"/>
      <c r="CPY706" s="186"/>
      <c r="CPZ706" s="186"/>
      <c r="CQA706" s="125"/>
      <c r="CQB706" s="125"/>
      <c r="CQC706" s="186"/>
      <c r="CQD706" s="186"/>
      <c r="CQE706" s="125"/>
      <c r="CQF706" s="125"/>
      <c r="CQG706" s="186"/>
      <c r="CQH706" s="186"/>
      <c r="CQI706" s="125"/>
      <c r="CQJ706" s="125"/>
      <c r="CQK706" s="186"/>
      <c r="CQL706" s="186"/>
      <c r="CQM706" s="125"/>
      <c r="CQN706" s="125"/>
      <c r="CQO706" s="186"/>
      <c r="CQP706" s="186"/>
      <c r="CQQ706" s="125"/>
      <c r="CQR706" s="125"/>
      <c r="CQS706" s="186"/>
      <c r="CQT706" s="186"/>
      <c r="CQU706" s="125"/>
      <c r="CQV706" s="125"/>
      <c r="CQW706" s="186"/>
      <c r="CQX706" s="186"/>
      <c r="CQY706" s="125"/>
      <c r="CQZ706" s="125"/>
      <c r="CRA706" s="186"/>
      <c r="CRB706" s="186"/>
      <c r="CRC706" s="125"/>
      <c r="CRD706" s="125"/>
      <c r="CRE706" s="186"/>
      <c r="CRF706" s="186"/>
      <c r="CRG706" s="125"/>
      <c r="CRH706" s="125"/>
      <c r="CRI706" s="186"/>
      <c r="CRJ706" s="186"/>
      <c r="CRK706" s="125"/>
      <c r="CRL706" s="125"/>
      <c r="CRM706" s="186"/>
      <c r="CRN706" s="186"/>
      <c r="CRO706" s="125"/>
      <c r="CRP706" s="125"/>
      <c r="CRQ706" s="186"/>
      <c r="CRR706" s="186"/>
      <c r="CRS706" s="125"/>
      <c r="CRT706" s="125"/>
      <c r="CRU706" s="186"/>
      <c r="CRV706" s="186"/>
      <c r="CRW706" s="125"/>
      <c r="CRX706" s="125"/>
      <c r="CRY706" s="186"/>
      <c r="CRZ706" s="186"/>
      <c r="CSA706" s="125"/>
      <c r="CSB706" s="125"/>
      <c r="CSC706" s="186"/>
      <c r="CSD706" s="186"/>
      <c r="CSE706" s="125"/>
      <c r="CSF706" s="125"/>
      <c r="CSG706" s="186"/>
      <c r="CSH706" s="186"/>
      <c r="CSI706" s="125"/>
      <c r="CSJ706" s="125"/>
      <c r="CSK706" s="186"/>
      <c r="CSL706" s="186"/>
      <c r="CSM706" s="125"/>
      <c r="CSN706" s="125"/>
      <c r="CSO706" s="186"/>
      <c r="CSP706" s="186"/>
      <c r="CSQ706" s="125"/>
      <c r="CSR706" s="125"/>
      <c r="CSS706" s="186"/>
      <c r="CST706" s="186"/>
      <c r="CSU706" s="125"/>
      <c r="CSV706" s="125"/>
      <c r="CSW706" s="186"/>
      <c r="CSX706" s="186"/>
      <c r="CSY706" s="125"/>
      <c r="CSZ706" s="125"/>
      <c r="CTA706" s="186"/>
      <c r="CTB706" s="186"/>
      <c r="CTC706" s="125"/>
      <c r="CTD706" s="125"/>
      <c r="CTE706" s="186"/>
      <c r="CTF706" s="186"/>
      <c r="CTG706" s="125"/>
      <c r="CTH706" s="125"/>
      <c r="CTI706" s="186"/>
      <c r="CTJ706" s="186"/>
      <c r="CTK706" s="125"/>
      <c r="CTL706" s="125"/>
      <c r="CTM706" s="186"/>
      <c r="CTN706" s="186"/>
      <c r="CTO706" s="125"/>
      <c r="CTP706" s="125"/>
      <c r="CTQ706" s="186"/>
      <c r="CTR706" s="186"/>
      <c r="CTS706" s="125"/>
      <c r="CTT706" s="125"/>
      <c r="CTU706" s="186"/>
      <c r="CTV706" s="186"/>
      <c r="CTW706" s="125"/>
      <c r="CTX706" s="125"/>
      <c r="CTY706" s="186"/>
      <c r="CTZ706" s="186"/>
      <c r="CUA706" s="125"/>
      <c r="CUB706" s="125"/>
      <c r="CUC706" s="186"/>
      <c r="CUD706" s="186"/>
      <c r="CUE706" s="125"/>
      <c r="CUF706" s="125"/>
      <c r="CUG706" s="186"/>
      <c r="CUH706" s="186"/>
      <c r="CUI706" s="125"/>
      <c r="CUJ706" s="125"/>
      <c r="CUK706" s="186"/>
      <c r="CUL706" s="186"/>
      <c r="CUM706" s="125"/>
      <c r="CUN706" s="125"/>
      <c r="CUO706" s="186"/>
      <c r="CUP706" s="186"/>
      <c r="CUQ706" s="125"/>
      <c r="CUR706" s="125"/>
      <c r="CUS706" s="186"/>
      <c r="CUT706" s="186"/>
      <c r="CUU706" s="125"/>
      <c r="CUV706" s="125"/>
      <c r="CUW706" s="186"/>
      <c r="CUX706" s="186"/>
      <c r="CUY706" s="125"/>
      <c r="CUZ706" s="125"/>
      <c r="CVA706" s="186"/>
      <c r="CVB706" s="186"/>
      <c r="CVC706" s="125"/>
      <c r="CVD706" s="125"/>
      <c r="CVE706" s="186"/>
      <c r="CVF706" s="186"/>
      <c r="CVG706" s="125"/>
      <c r="CVH706" s="125"/>
      <c r="CVI706" s="186"/>
      <c r="CVJ706" s="186"/>
      <c r="CVK706" s="125"/>
      <c r="CVL706" s="125"/>
      <c r="CVM706" s="186"/>
      <c r="CVN706" s="186"/>
      <c r="CVO706" s="125"/>
      <c r="CVP706" s="125"/>
      <c r="CVQ706" s="186"/>
      <c r="CVR706" s="186"/>
      <c r="CVS706" s="125"/>
      <c r="CVT706" s="125"/>
      <c r="CVU706" s="186"/>
      <c r="CVV706" s="186"/>
      <c r="CVW706" s="125"/>
      <c r="CVX706" s="125"/>
      <c r="CVY706" s="186"/>
      <c r="CVZ706" s="186"/>
      <c r="CWA706" s="125"/>
      <c r="CWB706" s="125"/>
      <c r="CWC706" s="186"/>
      <c r="CWD706" s="186"/>
      <c r="CWE706" s="125"/>
      <c r="CWF706" s="125"/>
      <c r="CWG706" s="186"/>
      <c r="CWH706" s="186"/>
      <c r="CWI706" s="125"/>
      <c r="CWJ706" s="125"/>
      <c r="CWK706" s="186"/>
      <c r="CWL706" s="186"/>
      <c r="CWM706" s="125"/>
      <c r="CWN706" s="125"/>
      <c r="CWO706" s="186"/>
      <c r="CWP706" s="186"/>
      <c r="CWQ706" s="125"/>
      <c r="CWR706" s="125"/>
      <c r="CWS706" s="186"/>
      <c r="CWT706" s="186"/>
      <c r="CWU706" s="125"/>
      <c r="CWV706" s="125"/>
      <c r="CWW706" s="186"/>
      <c r="CWX706" s="186"/>
      <c r="CWY706" s="125"/>
      <c r="CWZ706" s="125"/>
      <c r="CXA706" s="186"/>
      <c r="CXB706" s="186"/>
      <c r="CXC706" s="125"/>
      <c r="CXD706" s="125"/>
      <c r="CXE706" s="186"/>
      <c r="CXF706" s="186"/>
      <c r="CXG706" s="125"/>
      <c r="CXH706" s="125"/>
      <c r="CXI706" s="186"/>
      <c r="CXJ706" s="186"/>
      <c r="CXK706" s="125"/>
      <c r="CXL706" s="125"/>
      <c r="CXM706" s="186"/>
      <c r="CXN706" s="186"/>
      <c r="CXO706" s="125"/>
      <c r="CXP706" s="125"/>
      <c r="CXQ706" s="186"/>
      <c r="CXR706" s="186"/>
      <c r="CXS706" s="125"/>
      <c r="CXT706" s="125"/>
      <c r="CXU706" s="186"/>
      <c r="CXV706" s="186"/>
      <c r="CXW706" s="125"/>
      <c r="CXX706" s="125"/>
      <c r="CXY706" s="186"/>
      <c r="CXZ706" s="186"/>
      <c r="CYA706" s="125"/>
      <c r="CYB706" s="125"/>
      <c r="CYC706" s="186"/>
      <c r="CYD706" s="186"/>
      <c r="CYE706" s="125"/>
      <c r="CYF706" s="125"/>
      <c r="CYG706" s="186"/>
      <c r="CYH706" s="186"/>
      <c r="CYI706" s="125"/>
      <c r="CYJ706" s="125"/>
      <c r="CYK706" s="186"/>
      <c r="CYL706" s="186"/>
      <c r="CYM706" s="125"/>
      <c r="CYN706" s="125"/>
      <c r="CYO706" s="186"/>
      <c r="CYP706" s="186"/>
      <c r="CYQ706" s="125"/>
      <c r="CYR706" s="125"/>
      <c r="CYS706" s="186"/>
      <c r="CYT706" s="186"/>
      <c r="CYU706" s="125"/>
      <c r="CYV706" s="125"/>
      <c r="CYW706" s="186"/>
      <c r="CYX706" s="186"/>
      <c r="CYY706" s="125"/>
      <c r="CYZ706" s="125"/>
      <c r="CZA706" s="186"/>
      <c r="CZB706" s="186"/>
      <c r="CZC706" s="125"/>
      <c r="CZD706" s="125"/>
      <c r="CZE706" s="186"/>
      <c r="CZF706" s="186"/>
      <c r="CZG706" s="125"/>
      <c r="CZH706" s="125"/>
      <c r="CZI706" s="186"/>
      <c r="CZJ706" s="186"/>
      <c r="CZK706" s="125"/>
      <c r="CZL706" s="125"/>
      <c r="CZM706" s="186"/>
      <c r="CZN706" s="186"/>
      <c r="CZO706" s="125"/>
      <c r="CZP706" s="125"/>
      <c r="CZQ706" s="186"/>
      <c r="CZR706" s="186"/>
      <c r="CZS706" s="125"/>
      <c r="CZT706" s="125"/>
      <c r="CZU706" s="186"/>
      <c r="CZV706" s="186"/>
      <c r="CZW706" s="125"/>
      <c r="CZX706" s="125"/>
      <c r="CZY706" s="186"/>
      <c r="CZZ706" s="186"/>
      <c r="DAA706" s="125"/>
      <c r="DAB706" s="125"/>
      <c r="DAC706" s="186"/>
      <c r="DAD706" s="186"/>
      <c r="DAE706" s="125"/>
      <c r="DAF706" s="125"/>
      <c r="DAG706" s="186"/>
      <c r="DAH706" s="186"/>
      <c r="DAI706" s="125"/>
      <c r="DAJ706" s="125"/>
      <c r="DAK706" s="186"/>
      <c r="DAL706" s="186"/>
      <c r="DAM706" s="125"/>
      <c r="DAN706" s="125"/>
      <c r="DAO706" s="186"/>
      <c r="DAP706" s="186"/>
      <c r="DAQ706" s="125"/>
      <c r="DAR706" s="125"/>
      <c r="DAS706" s="186"/>
      <c r="DAT706" s="186"/>
      <c r="DAU706" s="125"/>
      <c r="DAV706" s="125"/>
      <c r="DAW706" s="186"/>
      <c r="DAX706" s="186"/>
      <c r="DAY706" s="125"/>
      <c r="DAZ706" s="125"/>
      <c r="DBA706" s="186"/>
      <c r="DBB706" s="186"/>
      <c r="DBC706" s="125"/>
      <c r="DBD706" s="125"/>
      <c r="DBE706" s="186"/>
      <c r="DBF706" s="186"/>
      <c r="DBG706" s="125"/>
      <c r="DBH706" s="125"/>
      <c r="DBI706" s="186"/>
      <c r="DBJ706" s="186"/>
      <c r="DBK706" s="125"/>
      <c r="DBL706" s="125"/>
      <c r="DBM706" s="186"/>
      <c r="DBN706" s="186"/>
      <c r="DBO706" s="125"/>
      <c r="DBP706" s="125"/>
      <c r="DBQ706" s="186"/>
      <c r="DBR706" s="186"/>
      <c r="DBS706" s="125"/>
      <c r="DBT706" s="125"/>
      <c r="DBU706" s="186"/>
      <c r="DBV706" s="186"/>
      <c r="DBW706" s="125"/>
      <c r="DBX706" s="125"/>
      <c r="DBY706" s="186"/>
      <c r="DBZ706" s="186"/>
      <c r="DCA706" s="125"/>
      <c r="DCB706" s="125"/>
      <c r="DCC706" s="186"/>
      <c r="DCD706" s="186"/>
      <c r="DCE706" s="125"/>
      <c r="DCF706" s="125"/>
      <c r="DCG706" s="186"/>
      <c r="DCH706" s="186"/>
      <c r="DCI706" s="125"/>
      <c r="DCJ706" s="125"/>
      <c r="DCK706" s="186"/>
      <c r="DCL706" s="186"/>
      <c r="DCM706" s="125"/>
      <c r="DCN706" s="125"/>
      <c r="DCO706" s="186"/>
      <c r="DCP706" s="186"/>
      <c r="DCQ706" s="125"/>
      <c r="DCR706" s="125"/>
      <c r="DCS706" s="186"/>
      <c r="DCT706" s="186"/>
      <c r="DCU706" s="125"/>
      <c r="DCV706" s="125"/>
      <c r="DCW706" s="186"/>
      <c r="DCX706" s="186"/>
      <c r="DCY706" s="125"/>
      <c r="DCZ706" s="125"/>
      <c r="DDA706" s="186"/>
      <c r="DDB706" s="186"/>
      <c r="DDC706" s="125"/>
      <c r="DDD706" s="125"/>
      <c r="DDE706" s="186"/>
      <c r="DDF706" s="186"/>
      <c r="DDG706" s="125"/>
      <c r="DDH706" s="125"/>
      <c r="DDI706" s="186"/>
      <c r="DDJ706" s="186"/>
      <c r="DDK706" s="125"/>
      <c r="DDL706" s="125"/>
      <c r="DDM706" s="186"/>
      <c r="DDN706" s="186"/>
      <c r="DDO706" s="125"/>
      <c r="DDP706" s="125"/>
      <c r="DDQ706" s="186"/>
      <c r="DDR706" s="186"/>
      <c r="DDS706" s="125"/>
      <c r="DDT706" s="125"/>
      <c r="DDU706" s="186"/>
      <c r="DDV706" s="186"/>
      <c r="DDW706" s="125"/>
      <c r="DDX706" s="125"/>
      <c r="DDY706" s="186"/>
      <c r="DDZ706" s="186"/>
      <c r="DEA706" s="125"/>
      <c r="DEB706" s="125"/>
      <c r="DEC706" s="186"/>
      <c r="DED706" s="186"/>
      <c r="DEE706" s="125"/>
      <c r="DEF706" s="125"/>
      <c r="DEG706" s="186"/>
      <c r="DEH706" s="186"/>
      <c r="DEI706" s="125"/>
      <c r="DEJ706" s="125"/>
      <c r="DEK706" s="186"/>
      <c r="DEL706" s="186"/>
      <c r="DEM706" s="125"/>
      <c r="DEN706" s="125"/>
      <c r="DEO706" s="186"/>
      <c r="DEP706" s="186"/>
      <c r="DEQ706" s="125"/>
      <c r="DER706" s="125"/>
      <c r="DES706" s="186"/>
      <c r="DET706" s="186"/>
      <c r="DEU706" s="125"/>
      <c r="DEV706" s="125"/>
      <c r="DEW706" s="186"/>
      <c r="DEX706" s="186"/>
      <c r="DEY706" s="125"/>
      <c r="DEZ706" s="125"/>
      <c r="DFA706" s="186"/>
      <c r="DFB706" s="186"/>
      <c r="DFC706" s="125"/>
      <c r="DFD706" s="125"/>
      <c r="DFE706" s="186"/>
      <c r="DFF706" s="186"/>
      <c r="DFG706" s="125"/>
      <c r="DFH706" s="125"/>
      <c r="DFI706" s="186"/>
      <c r="DFJ706" s="186"/>
      <c r="DFK706" s="125"/>
      <c r="DFL706" s="125"/>
      <c r="DFM706" s="186"/>
      <c r="DFN706" s="186"/>
      <c r="DFO706" s="125"/>
      <c r="DFP706" s="125"/>
      <c r="DFQ706" s="186"/>
      <c r="DFR706" s="186"/>
      <c r="DFS706" s="125"/>
      <c r="DFT706" s="125"/>
      <c r="DFU706" s="186"/>
      <c r="DFV706" s="186"/>
      <c r="DFW706" s="125"/>
      <c r="DFX706" s="125"/>
      <c r="DFY706" s="186"/>
      <c r="DFZ706" s="186"/>
      <c r="DGA706" s="125"/>
      <c r="DGB706" s="125"/>
      <c r="DGC706" s="186"/>
      <c r="DGD706" s="186"/>
      <c r="DGE706" s="125"/>
      <c r="DGF706" s="125"/>
      <c r="DGG706" s="186"/>
      <c r="DGH706" s="186"/>
      <c r="DGI706" s="125"/>
      <c r="DGJ706" s="125"/>
      <c r="DGK706" s="186"/>
      <c r="DGL706" s="186"/>
      <c r="DGM706" s="125"/>
      <c r="DGN706" s="125"/>
      <c r="DGO706" s="186"/>
      <c r="DGP706" s="186"/>
      <c r="DGQ706" s="125"/>
      <c r="DGR706" s="125"/>
      <c r="DGS706" s="186"/>
      <c r="DGT706" s="186"/>
      <c r="DGU706" s="125"/>
      <c r="DGV706" s="125"/>
      <c r="DGW706" s="186"/>
      <c r="DGX706" s="186"/>
      <c r="DGY706" s="125"/>
      <c r="DGZ706" s="125"/>
      <c r="DHA706" s="186"/>
      <c r="DHB706" s="186"/>
      <c r="DHC706" s="125"/>
      <c r="DHD706" s="125"/>
      <c r="DHE706" s="186"/>
      <c r="DHF706" s="186"/>
      <c r="DHG706" s="125"/>
      <c r="DHH706" s="125"/>
      <c r="DHI706" s="186"/>
      <c r="DHJ706" s="186"/>
      <c r="DHK706" s="125"/>
      <c r="DHL706" s="125"/>
      <c r="DHM706" s="186"/>
      <c r="DHN706" s="186"/>
      <c r="DHO706" s="125"/>
      <c r="DHP706" s="125"/>
      <c r="DHQ706" s="186"/>
      <c r="DHR706" s="186"/>
      <c r="DHS706" s="125"/>
      <c r="DHT706" s="125"/>
      <c r="DHU706" s="186"/>
      <c r="DHV706" s="186"/>
      <c r="DHW706" s="125"/>
      <c r="DHX706" s="125"/>
      <c r="DHY706" s="186"/>
      <c r="DHZ706" s="186"/>
      <c r="DIA706" s="125"/>
      <c r="DIB706" s="125"/>
      <c r="DIC706" s="186"/>
      <c r="DID706" s="186"/>
      <c r="DIE706" s="125"/>
      <c r="DIF706" s="125"/>
      <c r="DIG706" s="186"/>
      <c r="DIH706" s="186"/>
      <c r="DII706" s="125"/>
      <c r="DIJ706" s="125"/>
      <c r="DIK706" s="186"/>
      <c r="DIL706" s="186"/>
      <c r="DIM706" s="125"/>
      <c r="DIN706" s="125"/>
      <c r="DIO706" s="186"/>
      <c r="DIP706" s="186"/>
      <c r="DIQ706" s="125"/>
      <c r="DIR706" s="125"/>
      <c r="DIS706" s="186"/>
      <c r="DIT706" s="186"/>
      <c r="DIU706" s="125"/>
      <c r="DIV706" s="125"/>
      <c r="DIW706" s="186"/>
      <c r="DIX706" s="186"/>
      <c r="DIY706" s="125"/>
      <c r="DIZ706" s="125"/>
      <c r="DJA706" s="186"/>
      <c r="DJB706" s="186"/>
      <c r="DJC706" s="125"/>
      <c r="DJD706" s="125"/>
      <c r="DJE706" s="186"/>
      <c r="DJF706" s="186"/>
      <c r="DJG706" s="125"/>
      <c r="DJH706" s="125"/>
      <c r="DJI706" s="186"/>
      <c r="DJJ706" s="186"/>
      <c r="DJK706" s="125"/>
      <c r="DJL706" s="125"/>
      <c r="DJM706" s="186"/>
      <c r="DJN706" s="186"/>
      <c r="DJO706" s="125"/>
      <c r="DJP706" s="125"/>
      <c r="DJQ706" s="186"/>
      <c r="DJR706" s="186"/>
      <c r="DJS706" s="125"/>
      <c r="DJT706" s="125"/>
      <c r="DJU706" s="186"/>
      <c r="DJV706" s="186"/>
      <c r="DJW706" s="125"/>
      <c r="DJX706" s="125"/>
      <c r="DJY706" s="186"/>
      <c r="DJZ706" s="186"/>
      <c r="DKA706" s="125"/>
      <c r="DKB706" s="125"/>
      <c r="DKC706" s="186"/>
      <c r="DKD706" s="186"/>
      <c r="DKE706" s="125"/>
      <c r="DKF706" s="125"/>
      <c r="DKG706" s="186"/>
      <c r="DKH706" s="186"/>
      <c r="DKI706" s="125"/>
      <c r="DKJ706" s="125"/>
      <c r="DKK706" s="186"/>
      <c r="DKL706" s="186"/>
      <c r="DKM706" s="125"/>
      <c r="DKN706" s="125"/>
      <c r="DKO706" s="186"/>
      <c r="DKP706" s="186"/>
      <c r="DKQ706" s="125"/>
      <c r="DKR706" s="125"/>
      <c r="DKS706" s="186"/>
      <c r="DKT706" s="186"/>
      <c r="DKU706" s="125"/>
      <c r="DKV706" s="125"/>
      <c r="DKW706" s="186"/>
      <c r="DKX706" s="186"/>
      <c r="DKY706" s="125"/>
      <c r="DKZ706" s="125"/>
      <c r="DLA706" s="186"/>
      <c r="DLB706" s="186"/>
      <c r="DLC706" s="125"/>
      <c r="DLD706" s="125"/>
      <c r="DLE706" s="186"/>
      <c r="DLF706" s="186"/>
      <c r="DLG706" s="125"/>
      <c r="DLH706" s="125"/>
      <c r="DLI706" s="186"/>
      <c r="DLJ706" s="186"/>
      <c r="DLK706" s="125"/>
      <c r="DLL706" s="125"/>
      <c r="DLM706" s="186"/>
      <c r="DLN706" s="186"/>
      <c r="DLO706" s="125"/>
      <c r="DLP706" s="125"/>
      <c r="DLQ706" s="186"/>
      <c r="DLR706" s="186"/>
      <c r="DLS706" s="125"/>
      <c r="DLT706" s="125"/>
      <c r="DLU706" s="186"/>
      <c r="DLV706" s="186"/>
      <c r="DLW706" s="125"/>
      <c r="DLX706" s="125"/>
      <c r="DLY706" s="186"/>
      <c r="DLZ706" s="186"/>
      <c r="DMA706" s="125"/>
      <c r="DMB706" s="125"/>
      <c r="DMC706" s="186"/>
      <c r="DMD706" s="186"/>
      <c r="DME706" s="125"/>
      <c r="DMF706" s="125"/>
      <c r="DMG706" s="186"/>
      <c r="DMH706" s="186"/>
      <c r="DMI706" s="125"/>
      <c r="DMJ706" s="125"/>
      <c r="DMK706" s="186"/>
      <c r="DML706" s="186"/>
      <c r="DMM706" s="125"/>
      <c r="DMN706" s="125"/>
      <c r="DMO706" s="186"/>
      <c r="DMP706" s="186"/>
      <c r="DMQ706" s="125"/>
      <c r="DMR706" s="125"/>
      <c r="DMS706" s="186"/>
      <c r="DMT706" s="186"/>
      <c r="DMU706" s="125"/>
      <c r="DMV706" s="125"/>
      <c r="DMW706" s="186"/>
      <c r="DMX706" s="186"/>
      <c r="DMY706" s="125"/>
      <c r="DMZ706" s="125"/>
      <c r="DNA706" s="186"/>
      <c r="DNB706" s="186"/>
      <c r="DNC706" s="125"/>
      <c r="DND706" s="125"/>
      <c r="DNE706" s="186"/>
      <c r="DNF706" s="186"/>
      <c r="DNG706" s="125"/>
      <c r="DNH706" s="125"/>
      <c r="DNI706" s="186"/>
      <c r="DNJ706" s="186"/>
      <c r="DNK706" s="125"/>
      <c r="DNL706" s="125"/>
      <c r="DNM706" s="186"/>
      <c r="DNN706" s="186"/>
      <c r="DNO706" s="125"/>
      <c r="DNP706" s="125"/>
      <c r="DNQ706" s="186"/>
      <c r="DNR706" s="186"/>
      <c r="DNS706" s="125"/>
      <c r="DNT706" s="125"/>
      <c r="DNU706" s="186"/>
      <c r="DNV706" s="186"/>
      <c r="DNW706" s="125"/>
      <c r="DNX706" s="125"/>
      <c r="DNY706" s="186"/>
      <c r="DNZ706" s="186"/>
      <c r="DOA706" s="125"/>
      <c r="DOB706" s="125"/>
      <c r="DOC706" s="186"/>
      <c r="DOD706" s="186"/>
      <c r="DOE706" s="125"/>
      <c r="DOF706" s="125"/>
      <c r="DOG706" s="186"/>
      <c r="DOH706" s="186"/>
      <c r="DOI706" s="125"/>
      <c r="DOJ706" s="125"/>
      <c r="DOK706" s="186"/>
      <c r="DOL706" s="186"/>
      <c r="DOM706" s="125"/>
      <c r="DON706" s="125"/>
      <c r="DOO706" s="186"/>
      <c r="DOP706" s="186"/>
      <c r="DOQ706" s="125"/>
      <c r="DOR706" s="125"/>
      <c r="DOS706" s="186"/>
      <c r="DOT706" s="186"/>
      <c r="DOU706" s="125"/>
      <c r="DOV706" s="125"/>
      <c r="DOW706" s="186"/>
      <c r="DOX706" s="186"/>
      <c r="DOY706" s="125"/>
      <c r="DOZ706" s="125"/>
      <c r="DPA706" s="186"/>
      <c r="DPB706" s="186"/>
      <c r="DPC706" s="125"/>
      <c r="DPD706" s="125"/>
      <c r="DPE706" s="186"/>
      <c r="DPF706" s="186"/>
      <c r="DPG706" s="125"/>
      <c r="DPH706" s="125"/>
      <c r="DPI706" s="186"/>
      <c r="DPJ706" s="186"/>
      <c r="DPK706" s="125"/>
      <c r="DPL706" s="125"/>
      <c r="DPM706" s="186"/>
      <c r="DPN706" s="186"/>
      <c r="DPO706" s="125"/>
      <c r="DPP706" s="125"/>
      <c r="DPQ706" s="186"/>
      <c r="DPR706" s="186"/>
      <c r="DPS706" s="125"/>
      <c r="DPT706" s="125"/>
      <c r="DPU706" s="186"/>
      <c r="DPV706" s="186"/>
      <c r="DPW706" s="125"/>
      <c r="DPX706" s="125"/>
      <c r="DPY706" s="186"/>
      <c r="DPZ706" s="186"/>
      <c r="DQA706" s="125"/>
      <c r="DQB706" s="125"/>
      <c r="DQC706" s="186"/>
      <c r="DQD706" s="186"/>
      <c r="DQE706" s="125"/>
      <c r="DQF706" s="125"/>
      <c r="DQG706" s="186"/>
      <c r="DQH706" s="186"/>
      <c r="DQI706" s="125"/>
      <c r="DQJ706" s="125"/>
      <c r="DQK706" s="186"/>
      <c r="DQL706" s="186"/>
      <c r="DQM706" s="125"/>
      <c r="DQN706" s="125"/>
      <c r="DQO706" s="186"/>
      <c r="DQP706" s="186"/>
      <c r="DQQ706" s="125"/>
      <c r="DQR706" s="125"/>
      <c r="DQS706" s="186"/>
      <c r="DQT706" s="186"/>
      <c r="DQU706" s="125"/>
      <c r="DQV706" s="125"/>
      <c r="DQW706" s="186"/>
      <c r="DQX706" s="186"/>
      <c r="DQY706" s="125"/>
      <c r="DQZ706" s="125"/>
      <c r="DRA706" s="186"/>
      <c r="DRB706" s="186"/>
      <c r="DRC706" s="125"/>
      <c r="DRD706" s="125"/>
      <c r="DRE706" s="186"/>
      <c r="DRF706" s="186"/>
      <c r="DRG706" s="125"/>
      <c r="DRH706" s="125"/>
      <c r="DRI706" s="186"/>
      <c r="DRJ706" s="186"/>
      <c r="DRK706" s="125"/>
      <c r="DRL706" s="125"/>
      <c r="DRM706" s="186"/>
      <c r="DRN706" s="186"/>
      <c r="DRO706" s="125"/>
      <c r="DRP706" s="125"/>
      <c r="DRQ706" s="186"/>
      <c r="DRR706" s="186"/>
      <c r="DRS706" s="125"/>
      <c r="DRT706" s="125"/>
      <c r="DRU706" s="186"/>
      <c r="DRV706" s="186"/>
      <c r="DRW706" s="125"/>
      <c r="DRX706" s="125"/>
      <c r="DRY706" s="186"/>
      <c r="DRZ706" s="186"/>
      <c r="DSA706" s="125"/>
      <c r="DSB706" s="125"/>
      <c r="DSC706" s="186"/>
      <c r="DSD706" s="186"/>
      <c r="DSE706" s="125"/>
      <c r="DSF706" s="125"/>
      <c r="DSG706" s="186"/>
      <c r="DSH706" s="186"/>
      <c r="DSI706" s="125"/>
      <c r="DSJ706" s="125"/>
      <c r="DSK706" s="186"/>
      <c r="DSL706" s="186"/>
      <c r="DSM706" s="125"/>
      <c r="DSN706" s="125"/>
      <c r="DSO706" s="186"/>
      <c r="DSP706" s="186"/>
      <c r="DSQ706" s="125"/>
      <c r="DSR706" s="125"/>
      <c r="DSS706" s="186"/>
      <c r="DST706" s="186"/>
      <c r="DSU706" s="125"/>
      <c r="DSV706" s="125"/>
      <c r="DSW706" s="186"/>
      <c r="DSX706" s="186"/>
      <c r="DSY706" s="125"/>
      <c r="DSZ706" s="125"/>
      <c r="DTA706" s="186"/>
      <c r="DTB706" s="186"/>
      <c r="DTC706" s="125"/>
      <c r="DTD706" s="125"/>
      <c r="DTE706" s="186"/>
      <c r="DTF706" s="186"/>
      <c r="DTG706" s="125"/>
      <c r="DTH706" s="125"/>
      <c r="DTI706" s="186"/>
      <c r="DTJ706" s="186"/>
      <c r="DTK706" s="125"/>
      <c r="DTL706" s="125"/>
      <c r="DTM706" s="186"/>
      <c r="DTN706" s="186"/>
      <c r="DTO706" s="125"/>
      <c r="DTP706" s="125"/>
      <c r="DTQ706" s="186"/>
      <c r="DTR706" s="186"/>
      <c r="DTS706" s="125"/>
      <c r="DTT706" s="125"/>
      <c r="DTU706" s="186"/>
      <c r="DTV706" s="186"/>
      <c r="DTW706" s="125"/>
      <c r="DTX706" s="125"/>
      <c r="DTY706" s="186"/>
      <c r="DTZ706" s="186"/>
      <c r="DUA706" s="125"/>
      <c r="DUB706" s="125"/>
      <c r="DUC706" s="186"/>
      <c r="DUD706" s="186"/>
      <c r="DUE706" s="125"/>
      <c r="DUF706" s="125"/>
      <c r="DUG706" s="186"/>
      <c r="DUH706" s="186"/>
      <c r="DUI706" s="125"/>
      <c r="DUJ706" s="125"/>
      <c r="DUK706" s="186"/>
      <c r="DUL706" s="186"/>
      <c r="DUM706" s="125"/>
      <c r="DUN706" s="125"/>
      <c r="DUO706" s="186"/>
      <c r="DUP706" s="186"/>
      <c r="DUQ706" s="125"/>
      <c r="DUR706" s="125"/>
      <c r="DUS706" s="186"/>
      <c r="DUT706" s="186"/>
      <c r="DUU706" s="125"/>
      <c r="DUV706" s="125"/>
      <c r="DUW706" s="186"/>
      <c r="DUX706" s="186"/>
      <c r="DUY706" s="125"/>
      <c r="DUZ706" s="125"/>
      <c r="DVA706" s="186"/>
      <c r="DVB706" s="186"/>
      <c r="DVC706" s="125"/>
      <c r="DVD706" s="125"/>
      <c r="DVE706" s="186"/>
      <c r="DVF706" s="186"/>
      <c r="DVG706" s="125"/>
      <c r="DVH706" s="125"/>
      <c r="DVI706" s="186"/>
      <c r="DVJ706" s="186"/>
      <c r="DVK706" s="125"/>
      <c r="DVL706" s="125"/>
      <c r="DVM706" s="186"/>
      <c r="DVN706" s="186"/>
      <c r="DVO706" s="125"/>
      <c r="DVP706" s="125"/>
      <c r="DVQ706" s="186"/>
      <c r="DVR706" s="186"/>
      <c r="DVS706" s="125"/>
      <c r="DVT706" s="125"/>
      <c r="DVU706" s="186"/>
      <c r="DVV706" s="186"/>
      <c r="DVW706" s="125"/>
      <c r="DVX706" s="125"/>
      <c r="DVY706" s="186"/>
      <c r="DVZ706" s="186"/>
      <c r="DWA706" s="125"/>
      <c r="DWB706" s="125"/>
      <c r="DWC706" s="186"/>
      <c r="DWD706" s="186"/>
      <c r="DWE706" s="125"/>
      <c r="DWF706" s="125"/>
      <c r="DWG706" s="186"/>
      <c r="DWH706" s="186"/>
      <c r="DWI706" s="125"/>
      <c r="DWJ706" s="125"/>
      <c r="DWK706" s="186"/>
      <c r="DWL706" s="186"/>
      <c r="DWM706" s="125"/>
      <c r="DWN706" s="125"/>
      <c r="DWO706" s="186"/>
      <c r="DWP706" s="186"/>
      <c r="DWQ706" s="125"/>
      <c r="DWR706" s="125"/>
      <c r="DWS706" s="186"/>
      <c r="DWT706" s="186"/>
      <c r="DWU706" s="125"/>
      <c r="DWV706" s="125"/>
      <c r="DWW706" s="186"/>
      <c r="DWX706" s="186"/>
      <c r="DWY706" s="125"/>
      <c r="DWZ706" s="125"/>
      <c r="DXA706" s="186"/>
      <c r="DXB706" s="186"/>
      <c r="DXC706" s="125"/>
      <c r="DXD706" s="125"/>
      <c r="DXE706" s="186"/>
      <c r="DXF706" s="186"/>
      <c r="DXG706" s="125"/>
      <c r="DXH706" s="125"/>
      <c r="DXI706" s="186"/>
      <c r="DXJ706" s="186"/>
      <c r="DXK706" s="125"/>
      <c r="DXL706" s="125"/>
      <c r="DXM706" s="186"/>
      <c r="DXN706" s="186"/>
      <c r="DXO706" s="125"/>
      <c r="DXP706" s="125"/>
      <c r="DXQ706" s="186"/>
      <c r="DXR706" s="186"/>
      <c r="DXS706" s="125"/>
      <c r="DXT706" s="125"/>
      <c r="DXU706" s="186"/>
      <c r="DXV706" s="186"/>
      <c r="DXW706" s="125"/>
      <c r="DXX706" s="125"/>
      <c r="DXY706" s="186"/>
      <c r="DXZ706" s="186"/>
      <c r="DYA706" s="125"/>
      <c r="DYB706" s="125"/>
      <c r="DYC706" s="186"/>
      <c r="DYD706" s="186"/>
      <c r="DYE706" s="125"/>
      <c r="DYF706" s="125"/>
      <c r="DYG706" s="186"/>
      <c r="DYH706" s="186"/>
      <c r="DYI706" s="125"/>
      <c r="DYJ706" s="125"/>
      <c r="DYK706" s="186"/>
      <c r="DYL706" s="186"/>
      <c r="DYM706" s="125"/>
      <c r="DYN706" s="125"/>
      <c r="DYO706" s="186"/>
      <c r="DYP706" s="186"/>
      <c r="DYQ706" s="125"/>
      <c r="DYR706" s="125"/>
      <c r="DYS706" s="186"/>
      <c r="DYT706" s="186"/>
      <c r="DYU706" s="125"/>
      <c r="DYV706" s="125"/>
      <c r="DYW706" s="186"/>
      <c r="DYX706" s="186"/>
      <c r="DYY706" s="125"/>
      <c r="DYZ706" s="125"/>
      <c r="DZA706" s="186"/>
      <c r="DZB706" s="186"/>
      <c r="DZC706" s="125"/>
      <c r="DZD706" s="125"/>
      <c r="DZE706" s="186"/>
      <c r="DZF706" s="186"/>
      <c r="DZG706" s="125"/>
      <c r="DZH706" s="125"/>
      <c r="DZI706" s="186"/>
      <c r="DZJ706" s="186"/>
      <c r="DZK706" s="125"/>
      <c r="DZL706" s="125"/>
      <c r="DZM706" s="186"/>
      <c r="DZN706" s="186"/>
      <c r="DZO706" s="125"/>
      <c r="DZP706" s="125"/>
      <c r="DZQ706" s="186"/>
      <c r="DZR706" s="186"/>
      <c r="DZS706" s="125"/>
      <c r="DZT706" s="125"/>
      <c r="DZU706" s="186"/>
      <c r="DZV706" s="186"/>
      <c r="DZW706" s="125"/>
      <c r="DZX706" s="125"/>
      <c r="DZY706" s="186"/>
      <c r="DZZ706" s="186"/>
      <c r="EAA706" s="125"/>
      <c r="EAB706" s="125"/>
      <c r="EAC706" s="186"/>
      <c r="EAD706" s="186"/>
      <c r="EAE706" s="125"/>
      <c r="EAF706" s="125"/>
      <c r="EAG706" s="186"/>
      <c r="EAH706" s="186"/>
      <c r="EAI706" s="125"/>
      <c r="EAJ706" s="125"/>
      <c r="EAK706" s="186"/>
      <c r="EAL706" s="186"/>
      <c r="EAM706" s="125"/>
      <c r="EAN706" s="125"/>
      <c r="EAO706" s="186"/>
      <c r="EAP706" s="186"/>
      <c r="EAQ706" s="125"/>
      <c r="EAR706" s="125"/>
      <c r="EAS706" s="186"/>
      <c r="EAT706" s="186"/>
      <c r="EAU706" s="125"/>
      <c r="EAV706" s="125"/>
      <c r="EAW706" s="186"/>
      <c r="EAX706" s="186"/>
      <c r="EAY706" s="125"/>
      <c r="EAZ706" s="125"/>
      <c r="EBA706" s="186"/>
      <c r="EBB706" s="186"/>
      <c r="EBC706" s="125"/>
      <c r="EBD706" s="125"/>
      <c r="EBE706" s="186"/>
      <c r="EBF706" s="186"/>
      <c r="EBG706" s="125"/>
      <c r="EBH706" s="125"/>
      <c r="EBI706" s="186"/>
      <c r="EBJ706" s="186"/>
      <c r="EBK706" s="125"/>
      <c r="EBL706" s="125"/>
      <c r="EBM706" s="186"/>
      <c r="EBN706" s="186"/>
      <c r="EBO706" s="125"/>
      <c r="EBP706" s="125"/>
      <c r="EBQ706" s="186"/>
      <c r="EBR706" s="186"/>
      <c r="EBS706" s="125"/>
      <c r="EBT706" s="125"/>
      <c r="EBU706" s="186"/>
      <c r="EBV706" s="186"/>
      <c r="EBW706" s="125"/>
      <c r="EBX706" s="125"/>
      <c r="EBY706" s="186"/>
      <c r="EBZ706" s="186"/>
      <c r="ECA706" s="125"/>
      <c r="ECB706" s="125"/>
      <c r="ECC706" s="186"/>
      <c r="ECD706" s="186"/>
      <c r="ECE706" s="125"/>
      <c r="ECF706" s="125"/>
      <c r="ECG706" s="186"/>
      <c r="ECH706" s="186"/>
      <c r="ECI706" s="125"/>
      <c r="ECJ706" s="125"/>
      <c r="ECK706" s="186"/>
      <c r="ECL706" s="186"/>
      <c r="ECM706" s="125"/>
      <c r="ECN706" s="125"/>
      <c r="ECO706" s="186"/>
      <c r="ECP706" s="186"/>
      <c r="ECQ706" s="125"/>
      <c r="ECR706" s="125"/>
      <c r="ECS706" s="186"/>
      <c r="ECT706" s="186"/>
      <c r="ECU706" s="125"/>
      <c r="ECV706" s="125"/>
      <c r="ECW706" s="186"/>
      <c r="ECX706" s="186"/>
      <c r="ECY706" s="125"/>
      <c r="ECZ706" s="125"/>
      <c r="EDA706" s="186"/>
      <c r="EDB706" s="186"/>
      <c r="EDC706" s="125"/>
      <c r="EDD706" s="125"/>
      <c r="EDE706" s="186"/>
      <c r="EDF706" s="186"/>
      <c r="EDG706" s="125"/>
      <c r="EDH706" s="125"/>
      <c r="EDI706" s="186"/>
      <c r="EDJ706" s="186"/>
      <c r="EDK706" s="125"/>
      <c r="EDL706" s="125"/>
      <c r="EDM706" s="186"/>
      <c r="EDN706" s="186"/>
      <c r="EDO706" s="125"/>
      <c r="EDP706" s="125"/>
      <c r="EDQ706" s="186"/>
      <c r="EDR706" s="186"/>
      <c r="EDS706" s="125"/>
      <c r="EDT706" s="125"/>
      <c r="EDU706" s="186"/>
      <c r="EDV706" s="186"/>
      <c r="EDW706" s="125"/>
      <c r="EDX706" s="125"/>
      <c r="EDY706" s="186"/>
      <c r="EDZ706" s="186"/>
      <c r="EEA706" s="125"/>
      <c r="EEB706" s="125"/>
      <c r="EEC706" s="186"/>
      <c r="EED706" s="186"/>
      <c r="EEE706" s="125"/>
      <c r="EEF706" s="125"/>
      <c r="EEG706" s="186"/>
      <c r="EEH706" s="186"/>
      <c r="EEI706" s="125"/>
      <c r="EEJ706" s="125"/>
      <c r="EEK706" s="186"/>
      <c r="EEL706" s="186"/>
      <c r="EEM706" s="125"/>
      <c r="EEN706" s="125"/>
      <c r="EEO706" s="186"/>
      <c r="EEP706" s="186"/>
      <c r="EEQ706" s="125"/>
      <c r="EER706" s="125"/>
      <c r="EES706" s="186"/>
      <c r="EET706" s="186"/>
      <c r="EEU706" s="125"/>
      <c r="EEV706" s="125"/>
      <c r="EEW706" s="186"/>
      <c r="EEX706" s="186"/>
      <c r="EEY706" s="125"/>
      <c r="EEZ706" s="125"/>
      <c r="EFA706" s="186"/>
      <c r="EFB706" s="186"/>
      <c r="EFC706" s="125"/>
      <c r="EFD706" s="125"/>
      <c r="EFE706" s="186"/>
      <c r="EFF706" s="186"/>
      <c r="EFG706" s="125"/>
      <c r="EFH706" s="125"/>
      <c r="EFI706" s="186"/>
      <c r="EFJ706" s="186"/>
      <c r="EFK706" s="125"/>
      <c r="EFL706" s="125"/>
      <c r="EFM706" s="186"/>
      <c r="EFN706" s="186"/>
      <c r="EFO706" s="125"/>
      <c r="EFP706" s="125"/>
      <c r="EFQ706" s="186"/>
      <c r="EFR706" s="186"/>
      <c r="EFS706" s="125"/>
      <c r="EFT706" s="125"/>
      <c r="EFU706" s="186"/>
      <c r="EFV706" s="186"/>
      <c r="EFW706" s="125"/>
      <c r="EFX706" s="125"/>
      <c r="EFY706" s="186"/>
      <c r="EFZ706" s="186"/>
      <c r="EGA706" s="125"/>
      <c r="EGB706" s="125"/>
      <c r="EGC706" s="186"/>
      <c r="EGD706" s="186"/>
      <c r="EGE706" s="125"/>
      <c r="EGF706" s="125"/>
      <c r="EGG706" s="186"/>
      <c r="EGH706" s="186"/>
      <c r="EGI706" s="125"/>
      <c r="EGJ706" s="125"/>
      <c r="EGK706" s="186"/>
      <c r="EGL706" s="186"/>
      <c r="EGM706" s="125"/>
      <c r="EGN706" s="125"/>
      <c r="EGO706" s="186"/>
      <c r="EGP706" s="186"/>
      <c r="EGQ706" s="125"/>
      <c r="EGR706" s="125"/>
      <c r="EGS706" s="186"/>
      <c r="EGT706" s="186"/>
      <c r="EGU706" s="125"/>
      <c r="EGV706" s="125"/>
      <c r="EGW706" s="186"/>
      <c r="EGX706" s="186"/>
      <c r="EGY706" s="125"/>
      <c r="EGZ706" s="125"/>
      <c r="EHA706" s="186"/>
      <c r="EHB706" s="186"/>
      <c r="EHC706" s="125"/>
      <c r="EHD706" s="125"/>
      <c r="EHE706" s="186"/>
      <c r="EHF706" s="186"/>
      <c r="EHG706" s="125"/>
      <c r="EHH706" s="125"/>
      <c r="EHI706" s="186"/>
      <c r="EHJ706" s="186"/>
      <c r="EHK706" s="125"/>
      <c r="EHL706" s="125"/>
      <c r="EHM706" s="186"/>
      <c r="EHN706" s="186"/>
      <c r="EHO706" s="125"/>
      <c r="EHP706" s="125"/>
      <c r="EHQ706" s="186"/>
      <c r="EHR706" s="186"/>
      <c r="EHS706" s="125"/>
      <c r="EHT706" s="125"/>
      <c r="EHU706" s="186"/>
      <c r="EHV706" s="186"/>
      <c r="EHW706" s="125"/>
      <c r="EHX706" s="125"/>
      <c r="EHY706" s="186"/>
      <c r="EHZ706" s="186"/>
      <c r="EIA706" s="125"/>
      <c r="EIB706" s="125"/>
      <c r="EIC706" s="186"/>
      <c r="EID706" s="186"/>
      <c r="EIE706" s="125"/>
      <c r="EIF706" s="125"/>
      <c r="EIG706" s="186"/>
      <c r="EIH706" s="186"/>
      <c r="EII706" s="125"/>
      <c r="EIJ706" s="125"/>
      <c r="EIK706" s="186"/>
      <c r="EIL706" s="186"/>
      <c r="EIM706" s="125"/>
      <c r="EIN706" s="125"/>
      <c r="EIO706" s="186"/>
      <c r="EIP706" s="186"/>
      <c r="EIQ706" s="125"/>
      <c r="EIR706" s="125"/>
      <c r="EIS706" s="186"/>
      <c r="EIT706" s="186"/>
      <c r="EIU706" s="125"/>
      <c r="EIV706" s="125"/>
      <c r="EIW706" s="186"/>
      <c r="EIX706" s="186"/>
      <c r="EIY706" s="125"/>
      <c r="EIZ706" s="125"/>
      <c r="EJA706" s="186"/>
      <c r="EJB706" s="186"/>
      <c r="EJC706" s="125"/>
      <c r="EJD706" s="125"/>
      <c r="EJE706" s="186"/>
      <c r="EJF706" s="186"/>
      <c r="EJG706" s="125"/>
      <c r="EJH706" s="125"/>
      <c r="EJI706" s="186"/>
      <c r="EJJ706" s="186"/>
      <c r="EJK706" s="125"/>
      <c r="EJL706" s="125"/>
      <c r="EJM706" s="186"/>
      <c r="EJN706" s="186"/>
      <c r="EJO706" s="125"/>
      <c r="EJP706" s="125"/>
      <c r="EJQ706" s="186"/>
      <c r="EJR706" s="186"/>
      <c r="EJS706" s="125"/>
      <c r="EJT706" s="125"/>
      <c r="EJU706" s="186"/>
      <c r="EJV706" s="186"/>
      <c r="EJW706" s="125"/>
      <c r="EJX706" s="125"/>
      <c r="EJY706" s="186"/>
      <c r="EJZ706" s="186"/>
      <c r="EKA706" s="125"/>
      <c r="EKB706" s="125"/>
      <c r="EKC706" s="186"/>
      <c r="EKD706" s="186"/>
      <c r="EKE706" s="125"/>
      <c r="EKF706" s="125"/>
      <c r="EKG706" s="186"/>
      <c r="EKH706" s="186"/>
      <c r="EKI706" s="125"/>
      <c r="EKJ706" s="125"/>
      <c r="EKK706" s="186"/>
      <c r="EKL706" s="186"/>
      <c r="EKM706" s="125"/>
      <c r="EKN706" s="125"/>
      <c r="EKO706" s="186"/>
      <c r="EKP706" s="186"/>
      <c r="EKQ706" s="125"/>
      <c r="EKR706" s="125"/>
      <c r="EKS706" s="186"/>
      <c r="EKT706" s="186"/>
      <c r="EKU706" s="125"/>
      <c r="EKV706" s="125"/>
      <c r="EKW706" s="186"/>
      <c r="EKX706" s="186"/>
      <c r="EKY706" s="125"/>
      <c r="EKZ706" s="125"/>
      <c r="ELA706" s="186"/>
      <c r="ELB706" s="186"/>
      <c r="ELC706" s="125"/>
      <c r="ELD706" s="125"/>
      <c r="ELE706" s="186"/>
      <c r="ELF706" s="186"/>
      <c r="ELG706" s="125"/>
      <c r="ELH706" s="125"/>
      <c r="ELI706" s="186"/>
      <c r="ELJ706" s="186"/>
      <c r="ELK706" s="125"/>
      <c r="ELL706" s="125"/>
      <c r="ELM706" s="186"/>
      <c r="ELN706" s="186"/>
      <c r="ELO706" s="125"/>
      <c r="ELP706" s="125"/>
      <c r="ELQ706" s="186"/>
      <c r="ELR706" s="186"/>
      <c r="ELS706" s="125"/>
      <c r="ELT706" s="125"/>
      <c r="ELU706" s="186"/>
      <c r="ELV706" s="186"/>
      <c r="ELW706" s="125"/>
      <c r="ELX706" s="125"/>
      <c r="ELY706" s="186"/>
      <c r="ELZ706" s="186"/>
      <c r="EMA706" s="125"/>
      <c r="EMB706" s="125"/>
      <c r="EMC706" s="186"/>
      <c r="EMD706" s="186"/>
      <c r="EME706" s="125"/>
      <c r="EMF706" s="125"/>
      <c r="EMG706" s="186"/>
      <c r="EMH706" s="186"/>
      <c r="EMI706" s="125"/>
      <c r="EMJ706" s="125"/>
      <c r="EMK706" s="186"/>
      <c r="EML706" s="186"/>
      <c r="EMM706" s="125"/>
      <c r="EMN706" s="125"/>
      <c r="EMO706" s="186"/>
      <c r="EMP706" s="186"/>
      <c r="EMQ706" s="125"/>
      <c r="EMR706" s="125"/>
      <c r="EMS706" s="186"/>
      <c r="EMT706" s="186"/>
      <c r="EMU706" s="125"/>
      <c r="EMV706" s="125"/>
      <c r="EMW706" s="186"/>
      <c r="EMX706" s="186"/>
      <c r="EMY706" s="125"/>
      <c r="EMZ706" s="125"/>
      <c r="ENA706" s="186"/>
      <c r="ENB706" s="186"/>
      <c r="ENC706" s="125"/>
      <c r="END706" s="125"/>
      <c r="ENE706" s="186"/>
      <c r="ENF706" s="186"/>
      <c r="ENG706" s="125"/>
      <c r="ENH706" s="125"/>
      <c r="ENI706" s="186"/>
      <c r="ENJ706" s="186"/>
      <c r="ENK706" s="125"/>
      <c r="ENL706" s="125"/>
      <c r="ENM706" s="186"/>
      <c r="ENN706" s="186"/>
      <c r="ENO706" s="125"/>
      <c r="ENP706" s="125"/>
      <c r="ENQ706" s="186"/>
      <c r="ENR706" s="186"/>
      <c r="ENS706" s="125"/>
      <c r="ENT706" s="125"/>
      <c r="ENU706" s="186"/>
      <c r="ENV706" s="186"/>
      <c r="ENW706" s="125"/>
      <c r="ENX706" s="125"/>
      <c r="ENY706" s="186"/>
      <c r="ENZ706" s="186"/>
      <c r="EOA706" s="125"/>
      <c r="EOB706" s="125"/>
      <c r="EOC706" s="186"/>
      <c r="EOD706" s="186"/>
      <c r="EOE706" s="125"/>
      <c r="EOF706" s="125"/>
      <c r="EOG706" s="186"/>
      <c r="EOH706" s="186"/>
      <c r="EOI706" s="125"/>
      <c r="EOJ706" s="125"/>
      <c r="EOK706" s="186"/>
      <c r="EOL706" s="186"/>
      <c r="EOM706" s="125"/>
      <c r="EON706" s="125"/>
      <c r="EOO706" s="186"/>
      <c r="EOP706" s="186"/>
      <c r="EOQ706" s="125"/>
      <c r="EOR706" s="125"/>
      <c r="EOS706" s="186"/>
      <c r="EOT706" s="186"/>
      <c r="EOU706" s="125"/>
      <c r="EOV706" s="125"/>
      <c r="EOW706" s="186"/>
      <c r="EOX706" s="186"/>
      <c r="EOY706" s="125"/>
      <c r="EOZ706" s="125"/>
      <c r="EPA706" s="186"/>
      <c r="EPB706" s="186"/>
      <c r="EPC706" s="125"/>
      <c r="EPD706" s="125"/>
      <c r="EPE706" s="186"/>
      <c r="EPF706" s="186"/>
      <c r="EPG706" s="125"/>
      <c r="EPH706" s="125"/>
      <c r="EPI706" s="186"/>
      <c r="EPJ706" s="186"/>
      <c r="EPK706" s="125"/>
      <c r="EPL706" s="125"/>
      <c r="EPM706" s="186"/>
      <c r="EPN706" s="186"/>
      <c r="EPO706" s="125"/>
      <c r="EPP706" s="125"/>
      <c r="EPQ706" s="186"/>
      <c r="EPR706" s="186"/>
      <c r="EPS706" s="125"/>
      <c r="EPT706" s="125"/>
      <c r="EPU706" s="186"/>
      <c r="EPV706" s="186"/>
      <c r="EPW706" s="125"/>
      <c r="EPX706" s="125"/>
      <c r="EPY706" s="186"/>
      <c r="EPZ706" s="186"/>
      <c r="EQA706" s="125"/>
      <c r="EQB706" s="125"/>
      <c r="EQC706" s="186"/>
      <c r="EQD706" s="186"/>
      <c r="EQE706" s="125"/>
      <c r="EQF706" s="125"/>
      <c r="EQG706" s="186"/>
      <c r="EQH706" s="186"/>
      <c r="EQI706" s="125"/>
      <c r="EQJ706" s="125"/>
      <c r="EQK706" s="186"/>
      <c r="EQL706" s="186"/>
      <c r="EQM706" s="125"/>
      <c r="EQN706" s="125"/>
      <c r="EQO706" s="186"/>
      <c r="EQP706" s="186"/>
      <c r="EQQ706" s="125"/>
      <c r="EQR706" s="125"/>
      <c r="EQS706" s="186"/>
      <c r="EQT706" s="186"/>
      <c r="EQU706" s="125"/>
      <c r="EQV706" s="125"/>
      <c r="EQW706" s="186"/>
      <c r="EQX706" s="186"/>
      <c r="EQY706" s="125"/>
      <c r="EQZ706" s="125"/>
      <c r="ERA706" s="186"/>
      <c r="ERB706" s="186"/>
      <c r="ERC706" s="125"/>
      <c r="ERD706" s="125"/>
      <c r="ERE706" s="186"/>
      <c r="ERF706" s="186"/>
      <c r="ERG706" s="125"/>
      <c r="ERH706" s="125"/>
      <c r="ERI706" s="186"/>
      <c r="ERJ706" s="186"/>
      <c r="ERK706" s="125"/>
      <c r="ERL706" s="125"/>
      <c r="ERM706" s="186"/>
      <c r="ERN706" s="186"/>
      <c r="ERO706" s="125"/>
      <c r="ERP706" s="125"/>
      <c r="ERQ706" s="186"/>
      <c r="ERR706" s="186"/>
      <c r="ERS706" s="125"/>
      <c r="ERT706" s="125"/>
      <c r="ERU706" s="186"/>
      <c r="ERV706" s="186"/>
      <c r="ERW706" s="125"/>
      <c r="ERX706" s="125"/>
      <c r="ERY706" s="186"/>
      <c r="ERZ706" s="186"/>
      <c r="ESA706" s="125"/>
      <c r="ESB706" s="125"/>
      <c r="ESC706" s="186"/>
      <c r="ESD706" s="186"/>
      <c r="ESE706" s="125"/>
      <c r="ESF706" s="125"/>
      <c r="ESG706" s="186"/>
      <c r="ESH706" s="186"/>
      <c r="ESI706" s="125"/>
      <c r="ESJ706" s="125"/>
      <c r="ESK706" s="186"/>
      <c r="ESL706" s="186"/>
      <c r="ESM706" s="125"/>
      <c r="ESN706" s="125"/>
      <c r="ESO706" s="186"/>
      <c r="ESP706" s="186"/>
      <c r="ESQ706" s="125"/>
      <c r="ESR706" s="125"/>
      <c r="ESS706" s="186"/>
      <c r="EST706" s="186"/>
      <c r="ESU706" s="125"/>
      <c r="ESV706" s="125"/>
      <c r="ESW706" s="186"/>
      <c r="ESX706" s="186"/>
      <c r="ESY706" s="125"/>
      <c r="ESZ706" s="125"/>
      <c r="ETA706" s="186"/>
      <c r="ETB706" s="186"/>
      <c r="ETC706" s="125"/>
      <c r="ETD706" s="125"/>
      <c r="ETE706" s="186"/>
      <c r="ETF706" s="186"/>
      <c r="ETG706" s="125"/>
      <c r="ETH706" s="125"/>
      <c r="ETI706" s="186"/>
      <c r="ETJ706" s="186"/>
      <c r="ETK706" s="125"/>
      <c r="ETL706" s="125"/>
      <c r="ETM706" s="186"/>
      <c r="ETN706" s="186"/>
      <c r="ETO706" s="125"/>
      <c r="ETP706" s="125"/>
      <c r="ETQ706" s="186"/>
      <c r="ETR706" s="186"/>
      <c r="ETS706" s="125"/>
      <c r="ETT706" s="125"/>
      <c r="ETU706" s="186"/>
      <c r="ETV706" s="186"/>
      <c r="ETW706" s="125"/>
      <c r="ETX706" s="125"/>
      <c r="ETY706" s="186"/>
      <c r="ETZ706" s="186"/>
      <c r="EUA706" s="125"/>
      <c r="EUB706" s="125"/>
      <c r="EUC706" s="186"/>
      <c r="EUD706" s="186"/>
      <c r="EUE706" s="125"/>
      <c r="EUF706" s="125"/>
      <c r="EUG706" s="186"/>
      <c r="EUH706" s="186"/>
      <c r="EUI706" s="125"/>
      <c r="EUJ706" s="125"/>
      <c r="EUK706" s="186"/>
      <c r="EUL706" s="186"/>
      <c r="EUM706" s="125"/>
      <c r="EUN706" s="125"/>
      <c r="EUO706" s="186"/>
      <c r="EUP706" s="186"/>
      <c r="EUQ706" s="125"/>
      <c r="EUR706" s="125"/>
      <c r="EUS706" s="186"/>
      <c r="EUT706" s="186"/>
      <c r="EUU706" s="125"/>
      <c r="EUV706" s="125"/>
      <c r="EUW706" s="186"/>
      <c r="EUX706" s="186"/>
      <c r="EUY706" s="125"/>
      <c r="EUZ706" s="125"/>
      <c r="EVA706" s="186"/>
      <c r="EVB706" s="186"/>
      <c r="EVC706" s="125"/>
      <c r="EVD706" s="125"/>
      <c r="EVE706" s="186"/>
      <c r="EVF706" s="186"/>
      <c r="EVG706" s="125"/>
      <c r="EVH706" s="125"/>
      <c r="EVI706" s="186"/>
      <c r="EVJ706" s="186"/>
      <c r="EVK706" s="125"/>
      <c r="EVL706" s="125"/>
      <c r="EVM706" s="186"/>
      <c r="EVN706" s="186"/>
      <c r="EVO706" s="125"/>
      <c r="EVP706" s="125"/>
      <c r="EVQ706" s="186"/>
      <c r="EVR706" s="186"/>
      <c r="EVS706" s="125"/>
      <c r="EVT706" s="125"/>
      <c r="EVU706" s="186"/>
      <c r="EVV706" s="186"/>
      <c r="EVW706" s="125"/>
      <c r="EVX706" s="125"/>
      <c r="EVY706" s="186"/>
      <c r="EVZ706" s="186"/>
      <c r="EWA706" s="125"/>
      <c r="EWB706" s="125"/>
      <c r="EWC706" s="186"/>
      <c r="EWD706" s="186"/>
      <c r="EWE706" s="125"/>
      <c r="EWF706" s="125"/>
      <c r="EWG706" s="186"/>
      <c r="EWH706" s="186"/>
      <c r="EWI706" s="125"/>
      <c r="EWJ706" s="125"/>
      <c r="EWK706" s="186"/>
      <c r="EWL706" s="186"/>
      <c r="EWM706" s="125"/>
      <c r="EWN706" s="125"/>
      <c r="EWO706" s="186"/>
      <c r="EWP706" s="186"/>
      <c r="EWQ706" s="125"/>
      <c r="EWR706" s="125"/>
      <c r="EWS706" s="186"/>
      <c r="EWT706" s="186"/>
      <c r="EWU706" s="125"/>
      <c r="EWV706" s="125"/>
      <c r="EWW706" s="186"/>
      <c r="EWX706" s="186"/>
      <c r="EWY706" s="125"/>
      <c r="EWZ706" s="125"/>
      <c r="EXA706" s="186"/>
      <c r="EXB706" s="186"/>
      <c r="EXC706" s="125"/>
      <c r="EXD706" s="125"/>
      <c r="EXE706" s="186"/>
      <c r="EXF706" s="186"/>
      <c r="EXG706" s="125"/>
      <c r="EXH706" s="125"/>
      <c r="EXI706" s="186"/>
      <c r="EXJ706" s="186"/>
      <c r="EXK706" s="125"/>
      <c r="EXL706" s="125"/>
      <c r="EXM706" s="186"/>
      <c r="EXN706" s="186"/>
      <c r="EXO706" s="125"/>
      <c r="EXP706" s="125"/>
      <c r="EXQ706" s="186"/>
      <c r="EXR706" s="186"/>
      <c r="EXS706" s="125"/>
      <c r="EXT706" s="125"/>
      <c r="EXU706" s="186"/>
      <c r="EXV706" s="186"/>
      <c r="EXW706" s="125"/>
      <c r="EXX706" s="125"/>
      <c r="EXY706" s="186"/>
      <c r="EXZ706" s="186"/>
      <c r="EYA706" s="125"/>
      <c r="EYB706" s="125"/>
      <c r="EYC706" s="186"/>
      <c r="EYD706" s="186"/>
      <c r="EYE706" s="125"/>
      <c r="EYF706" s="125"/>
      <c r="EYG706" s="186"/>
      <c r="EYH706" s="186"/>
      <c r="EYI706" s="125"/>
      <c r="EYJ706" s="125"/>
      <c r="EYK706" s="186"/>
      <c r="EYL706" s="186"/>
      <c r="EYM706" s="125"/>
      <c r="EYN706" s="125"/>
      <c r="EYO706" s="186"/>
      <c r="EYP706" s="186"/>
      <c r="EYQ706" s="125"/>
      <c r="EYR706" s="125"/>
      <c r="EYS706" s="186"/>
      <c r="EYT706" s="186"/>
      <c r="EYU706" s="125"/>
      <c r="EYV706" s="125"/>
      <c r="EYW706" s="186"/>
      <c r="EYX706" s="186"/>
      <c r="EYY706" s="125"/>
      <c r="EYZ706" s="125"/>
      <c r="EZA706" s="186"/>
      <c r="EZB706" s="186"/>
      <c r="EZC706" s="125"/>
      <c r="EZD706" s="125"/>
      <c r="EZE706" s="186"/>
      <c r="EZF706" s="186"/>
      <c r="EZG706" s="125"/>
      <c r="EZH706" s="125"/>
      <c r="EZI706" s="186"/>
      <c r="EZJ706" s="186"/>
      <c r="EZK706" s="125"/>
      <c r="EZL706" s="125"/>
      <c r="EZM706" s="186"/>
      <c r="EZN706" s="186"/>
      <c r="EZO706" s="125"/>
      <c r="EZP706" s="125"/>
      <c r="EZQ706" s="186"/>
      <c r="EZR706" s="186"/>
      <c r="EZS706" s="125"/>
      <c r="EZT706" s="125"/>
      <c r="EZU706" s="186"/>
      <c r="EZV706" s="186"/>
      <c r="EZW706" s="125"/>
      <c r="EZX706" s="125"/>
      <c r="EZY706" s="186"/>
      <c r="EZZ706" s="186"/>
      <c r="FAA706" s="125"/>
      <c r="FAB706" s="125"/>
      <c r="FAC706" s="186"/>
      <c r="FAD706" s="186"/>
      <c r="FAE706" s="125"/>
      <c r="FAF706" s="125"/>
      <c r="FAG706" s="186"/>
      <c r="FAH706" s="186"/>
      <c r="FAI706" s="125"/>
      <c r="FAJ706" s="125"/>
      <c r="FAK706" s="186"/>
      <c r="FAL706" s="186"/>
      <c r="FAM706" s="125"/>
      <c r="FAN706" s="125"/>
      <c r="FAO706" s="186"/>
      <c r="FAP706" s="186"/>
      <c r="FAQ706" s="125"/>
      <c r="FAR706" s="125"/>
      <c r="FAS706" s="186"/>
      <c r="FAT706" s="186"/>
      <c r="FAU706" s="125"/>
      <c r="FAV706" s="125"/>
      <c r="FAW706" s="186"/>
      <c r="FAX706" s="186"/>
      <c r="FAY706" s="125"/>
      <c r="FAZ706" s="125"/>
      <c r="FBA706" s="186"/>
      <c r="FBB706" s="186"/>
      <c r="FBC706" s="125"/>
      <c r="FBD706" s="125"/>
      <c r="FBE706" s="186"/>
      <c r="FBF706" s="186"/>
      <c r="FBG706" s="125"/>
      <c r="FBH706" s="125"/>
      <c r="FBI706" s="186"/>
      <c r="FBJ706" s="186"/>
      <c r="FBK706" s="125"/>
      <c r="FBL706" s="125"/>
      <c r="FBM706" s="186"/>
      <c r="FBN706" s="186"/>
      <c r="FBO706" s="125"/>
      <c r="FBP706" s="125"/>
      <c r="FBQ706" s="186"/>
      <c r="FBR706" s="186"/>
      <c r="FBS706" s="125"/>
      <c r="FBT706" s="125"/>
      <c r="FBU706" s="186"/>
      <c r="FBV706" s="186"/>
      <c r="FBW706" s="125"/>
      <c r="FBX706" s="125"/>
      <c r="FBY706" s="186"/>
      <c r="FBZ706" s="186"/>
      <c r="FCA706" s="125"/>
      <c r="FCB706" s="125"/>
      <c r="FCC706" s="186"/>
      <c r="FCD706" s="186"/>
      <c r="FCE706" s="125"/>
      <c r="FCF706" s="125"/>
      <c r="FCG706" s="186"/>
      <c r="FCH706" s="186"/>
      <c r="FCI706" s="125"/>
      <c r="FCJ706" s="125"/>
      <c r="FCK706" s="186"/>
      <c r="FCL706" s="186"/>
      <c r="FCM706" s="125"/>
      <c r="FCN706" s="125"/>
      <c r="FCO706" s="186"/>
      <c r="FCP706" s="186"/>
      <c r="FCQ706" s="125"/>
      <c r="FCR706" s="125"/>
      <c r="FCS706" s="186"/>
      <c r="FCT706" s="186"/>
      <c r="FCU706" s="125"/>
      <c r="FCV706" s="125"/>
      <c r="FCW706" s="186"/>
      <c r="FCX706" s="186"/>
      <c r="FCY706" s="125"/>
      <c r="FCZ706" s="125"/>
      <c r="FDA706" s="186"/>
      <c r="FDB706" s="186"/>
      <c r="FDC706" s="125"/>
      <c r="FDD706" s="125"/>
      <c r="FDE706" s="186"/>
      <c r="FDF706" s="186"/>
      <c r="FDG706" s="125"/>
      <c r="FDH706" s="125"/>
      <c r="FDI706" s="186"/>
      <c r="FDJ706" s="186"/>
      <c r="FDK706" s="125"/>
      <c r="FDL706" s="125"/>
      <c r="FDM706" s="186"/>
      <c r="FDN706" s="186"/>
      <c r="FDO706" s="125"/>
      <c r="FDP706" s="125"/>
      <c r="FDQ706" s="186"/>
      <c r="FDR706" s="186"/>
      <c r="FDS706" s="125"/>
      <c r="FDT706" s="125"/>
      <c r="FDU706" s="186"/>
      <c r="FDV706" s="186"/>
      <c r="FDW706" s="125"/>
      <c r="FDX706" s="125"/>
      <c r="FDY706" s="186"/>
      <c r="FDZ706" s="186"/>
      <c r="FEA706" s="125"/>
      <c r="FEB706" s="125"/>
      <c r="FEC706" s="186"/>
      <c r="FED706" s="186"/>
      <c r="FEE706" s="125"/>
      <c r="FEF706" s="125"/>
      <c r="FEG706" s="186"/>
      <c r="FEH706" s="186"/>
      <c r="FEI706" s="125"/>
      <c r="FEJ706" s="125"/>
      <c r="FEK706" s="186"/>
      <c r="FEL706" s="186"/>
      <c r="FEM706" s="125"/>
      <c r="FEN706" s="125"/>
      <c r="FEO706" s="186"/>
      <c r="FEP706" s="186"/>
      <c r="FEQ706" s="125"/>
      <c r="FER706" s="125"/>
      <c r="FES706" s="186"/>
      <c r="FET706" s="186"/>
      <c r="FEU706" s="125"/>
      <c r="FEV706" s="125"/>
      <c r="FEW706" s="186"/>
      <c r="FEX706" s="186"/>
      <c r="FEY706" s="125"/>
      <c r="FEZ706" s="125"/>
      <c r="FFA706" s="186"/>
      <c r="FFB706" s="186"/>
      <c r="FFC706" s="125"/>
      <c r="FFD706" s="125"/>
      <c r="FFE706" s="186"/>
      <c r="FFF706" s="186"/>
      <c r="FFG706" s="125"/>
      <c r="FFH706" s="125"/>
      <c r="FFI706" s="186"/>
      <c r="FFJ706" s="186"/>
      <c r="FFK706" s="125"/>
      <c r="FFL706" s="125"/>
      <c r="FFM706" s="186"/>
      <c r="FFN706" s="186"/>
      <c r="FFO706" s="125"/>
      <c r="FFP706" s="125"/>
      <c r="FFQ706" s="186"/>
      <c r="FFR706" s="186"/>
      <c r="FFS706" s="125"/>
      <c r="FFT706" s="125"/>
      <c r="FFU706" s="186"/>
      <c r="FFV706" s="186"/>
      <c r="FFW706" s="125"/>
      <c r="FFX706" s="125"/>
      <c r="FFY706" s="186"/>
      <c r="FFZ706" s="186"/>
      <c r="FGA706" s="125"/>
      <c r="FGB706" s="125"/>
      <c r="FGC706" s="186"/>
      <c r="FGD706" s="186"/>
      <c r="FGE706" s="125"/>
      <c r="FGF706" s="125"/>
      <c r="FGG706" s="186"/>
      <c r="FGH706" s="186"/>
      <c r="FGI706" s="125"/>
      <c r="FGJ706" s="125"/>
      <c r="FGK706" s="186"/>
      <c r="FGL706" s="186"/>
      <c r="FGM706" s="125"/>
      <c r="FGN706" s="125"/>
      <c r="FGO706" s="186"/>
      <c r="FGP706" s="186"/>
      <c r="FGQ706" s="125"/>
      <c r="FGR706" s="125"/>
      <c r="FGS706" s="186"/>
      <c r="FGT706" s="186"/>
      <c r="FGU706" s="125"/>
      <c r="FGV706" s="125"/>
      <c r="FGW706" s="186"/>
      <c r="FGX706" s="186"/>
      <c r="FGY706" s="125"/>
      <c r="FGZ706" s="125"/>
      <c r="FHA706" s="186"/>
      <c r="FHB706" s="186"/>
      <c r="FHC706" s="125"/>
      <c r="FHD706" s="125"/>
      <c r="FHE706" s="186"/>
      <c r="FHF706" s="186"/>
      <c r="FHG706" s="125"/>
      <c r="FHH706" s="125"/>
      <c r="FHI706" s="186"/>
      <c r="FHJ706" s="186"/>
      <c r="FHK706" s="125"/>
      <c r="FHL706" s="125"/>
      <c r="FHM706" s="186"/>
      <c r="FHN706" s="186"/>
      <c r="FHO706" s="125"/>
      <c r="FHP706" s="125"/>
      <c r="FHQ706" s="186"/>
      <c r="FHR706" s="186"/>
      <c r="FHS706" s="125"/>
      <c r="FHT706" s="125"/>
      <c r="FHU706" s="186"/>
      <c r="FHV706" s="186"/>
      <c r="FHW706" s="125"/>
      <c r="FHX706" s="125"/>
      <c r="FHY706" s="186"/>
      <c r="FHZ706" s="186"/>
      <c r="FIA706" s="125"/>
      <c r="FIB706" s="125"/>
      <c r="FIC706" s="186"/>
      <c r="FID706" s="186"/>
      <c r="FIE706" s="125"/>
      <c r="FIF706" s="125"/>
      <c r="FIG706" s="186"/>
      <c r="FIH706" s="186"/>
      <c r="FII706" s="125"/>
      <c r="FIJ706" s="125"/>
      <c r="FIK706" s="186"/>
      <c r="FIL706" s="186"/>
      <c r="FIM706" s="125"/>
      <c r="FIN706" s="125"/>
      <c r="FIO706" s="186"/>
      <c r="FIP706" s="186"/>
      <c r="FIQ706" s="125"/>
      <c r="FIR706" s="125"/>
      <c r="FIS706" s="186"/>
      <c r="FIT706" s="186"/>
      <c r="FIU706" s="125"/>
      <c r="FIV706" s="125"/>
      <c r="FIW706" s="186"/>
      <c r="FIX706" s="186"/>
      <c r="FIY706" s="125"/>
      <c r="FIZ706" s="125"/>
      <c r="FJA706" s="186"/>
      <c r="FJB706" s="186"/>
      <c r="FJC706" s="125"/>
      <c r="FJD706" s="125"/>
      <c r="FJE706" s="186"/>
      <c r="FJF706" s="186"/>
      <c r="FJG706" s="125"/>
      <c r="FJH706" s="125"/>
      <c r="FJI706" s="186"/>
      <c r="FJJ706" s="186"/>
      <c r="FJK706" s="125"/>
      <c r="FJL706" s="125"/>
      <c r="FJM706" s="186"/>
      <c r="FJN706" s="186"/>
      <c r="FJO706" s="125"/>
      <c r="FJP706" s="125"/>
      <c r="FJQ706" s="186"/>
      <c r="FJR706" s="186"/>
      <c r="FJS706" s="125"/>
      <c r="FJT706" s="125"/>
      <c r="FJU706" s="186"/>
      <c r="FJV706" s="186"/>
      <c r="FJW706" s="125"/>
      <c r="FJX706" s="125"/>
      <c r="FJY706" s="186"/>
      <c r="FJZ706" s="186"/>
      <c r="FKA706" s="125"/>
      <c r="FKB706" s="125"/>
      <c r="FKC706" s="186"/>
      <c r="FKD706" s="186"/>
      <c r="FKE706" s="125"/>
      <c r="FKF706" s="125"/>
      <c r="FKG706" s="186"/>
      <c r="FKH706" s="186"/>
      <c r="FKI706" s="125"/>
      <c r="FKJ706" s="125"/>
      <c r="FKK706" s="186"/>
      <c r="FKL706" s="186"/>
      <c r="FKM706" s="125"/>
      <c r="FKN706" s="125"/>
      <c r="FKO706" s="186"/>
      <c r="FKP706" s="186"/>
      <c r="FKQ706" s="125"/>
      <c r="FKR706" s="125"/>
      <c r="FKS706" s="186"/>
      <c r="FKT706" s="186"/>
      <c r="FKU706" s="125"/>
      <c r="FKV706" s="125"/>
      <c r="FKW706" s="186"/>
      <c r="FKX706" s="186"/>
      <c r="FKY706" s="125"/>
      <c r="FKZ706" s="125"/>
      <c r="FLA706" s="186"/>
      <c r="FLB706" s="186"/>
      <c r="FLC706" s="125"/>
      <c r="FLD706" s="125"/>
      <c r="FLE706" s="186"/>
      <c r="FLF706" s="186"/>
      <c r="FLG706" s="125"/>
      <c r="FLH706" s="125"/>
      <c r="FLI706" s="186"/>
      <c r="FLJ706" s="186"/>
      <c r="FLK706" s="125"/>
      <c r="FLL706" s="125"/>
      <c r="FLM706" s="186"/>
      <c r="FLN706" s="186"/>
      <c r="FLO706" s="125"/>
      <c r="FLP706" s="125"/>
      <c r="FLQ706" s="186"/>
      <c r="FLR706" s="186"/>
      <c r="FLS706" s="125"/>
      <c r="FLT706" s="125"/>
      <c r="FLU706" s="186"/>
      <c r="FLV706" s="186"/>
      <c r="FLW706" s="125"/>
      <c r="FLX706" s="125"/>
      <c r="FLY706" s="186"/>
      <c r="FLZ706" s="186"/>
      <c r="FMA706" s="125"/>
      <c r="FMB706" s="125"/>
      <c r="FMC706" s="186"/>
      <c r="FMD706" s="186"/>
      <c r="FME706" s="125"/>
      <c r="FMF706" s="125"/>
      <c r="FMG706" s="186"/>
      <c r="FMH706" s="186"/>
      <c r="FMI706" s="125"/>
      <c r="FMJ706" s="125"/>
      <c r="FMK706" s="186"/>
      <c r="FML706" s="186"/>
      <c r="FMM706" s="125"/>
      <c r="FMN706" s="125"/>
      <c r="FMO706" s="186"/>
      <c r="FMP706" s="186"/>
      <c r="FMQ706" s="125"/>
      <c r="FMR706" s="125"/>
      <c r="FMS706" s="186"/>
      <c r="FMT706" s="186"/>
      <c r="FMU706" s="125"/>
      <c r="FMV706" s="125"/>
      <c r="FMW706" s="186"/>
      <c r="FMX706" s="186"/>
      <c r="FMY706" s="125"/>
      <c r="FMZ706" s="125"/>
      <c r="FNA706" s="186"/>
      <c r="FNB706" s="186"/>
      <c r="FNC706" s="125"/>
      <c r="FND706" s="125"/>
      <c r="FNE706" s="186"/>
      <c r="FNF706" s="186"/>
      <c r="FNG706" s="125"/>
      <c r="FNH706" s="125"/>
      <c r="FNI706" s="186"/>
      <c r="FNJ706" s="186"/>
      <c r="FNK706" s="125"/>
      <c r="FNL706" s="125"/>
      <c r="FNM706" s="186"/>
      <c r="FNN706" s="186"/>
      <c r="FNO706" s="125"/>
      <c r="FNP706" s="125"/>
      <c r="FNQ706" s="186"/>
      <c r="FNR706" s="186"/>
      <c r="FNS706" s="125"/>
      <c r="FNT706" s="125"/>
      <c r="FNU706" s="186"/>
      <c r="FNV706" s="186"/>
      <c r="FNW706" s="125"/>
      <c r="FNX706" s="125"/>
      <c r="FNY706" s="186"/>
      <c r="FNZ706" s="186"/>
      <c r="FOA706" s="125"/>
      <c r="FOB706" s="125"/>
      <c r="FOC706" s="186"/>
      <c r="FOD706" s="186"/>
      <c r="FOE706" s="125"/>
      <c r="FOF706" s="125"/>
      <c r="FOG706" s="186"/>
      <c r="FOH706" s="186"/>
      <c r="FOI706" s="125"/>
      <c r="FOJ706" s="125"/>
      <c r="FOK706" s="186"/>
      <c r="FOL706" s="186"/>
      <c r="FOM706" s="125"/>
      <c r="FON706" s="125"/>
      <c r="FOO706" s="186"/>
      <c r="FOP706" s="186"/>
      <c r="FOQ706" s="125"/>
      <c r="FOR706" s="125"/>
      <c r="FOS706" s="186"/>
      <c r="FOT706" s="186"/>
      <c r="FOU706" s="125"/>
      <c r="FOV706" s="125"/>
      <c r="FOW706" s="186"/>
      <c r="FOX706" s="186"/>
      <c r="FOY706" s="125"/>
      <c r="FOZ706" s="125"/>
      <c r="FPA706" s="186"/>
      <c r="FPB706" s="186"/>
      <c r="FPC706" s="125"/>
      <c r="FPD706" s="125"/>
      <c r="FPE706" s="186"/>
      <c r="FPF706" s="186"/>
      <c r="FPG706" s="125"/>
      <c r="FPH706" s="125"/>
      <c r="FPI706" s="186"/>
      <c r="FPJ706" s="186"/>
      <c r="FPK706" s="125"/>
      <c r="FPL706" s="125"/>
      <c r="FPM706" s="186"/>
      <c r="FPN706" s="186"/>
      <c r="FPO706" s="125"/>
      <c r="FPP706" s="125"/>
      <c r="FPQ706" s="186"/>
      <c r="FPR706" s="186"/>
      <c r="FPS706" s="125"/>
      <c r="FPT706" s="125"/>
      <c r="FPU706" s="186"/>
      <c r="FPV706" s="186"/>
      <c r="FPW706" s="125"/>
      <c r="FPX706" s="125"/>
      <c r="FPY706" s="186"/>
      <c r="FPZ706" s="186"/>
      <c r="FQA706" s="125"/>
      <c r="FQB706" s="125"/>
      <c r="FQC706" s="186"/>
      <c r="FQD706" s="186"/>
      <c r="FQE706" s="125"/>
      <c r="FQF706" s="125"/>
      <c r="FQG706" s="186"/>
      <c r="FQH706" s="186"/>
      <c r="FQI706" s="125"/>
      <c r="FQJ706" s="125"/>
      <c r="FQK706" s="186"/>
      <c r="FQL706" s="186"/>
      <c r="FQM706" s="125"/>
      <c r="FQN706" s="125"/>
      <c r="FQO706" s="186"/>
      <c r="FQP706" s="186"/>
      <c r="FQQ706" s="125"/>
      <c r="FQR706" s="125"/>
      <c r="FQS706" s="186"/>
      <c r="FQT706" s="186"/>
      <c r="FQU706" s="125"/>
      <c r="FQV706" s="125"/>
      <c r="FQW706" s="186"/>
      <c r="FQX706" s="186"/>
      <c r="FQY706" s="125"/>
      <c r="FQZ706" s="125"/>
      <c r="FRA706" s="186"/>
      <c r="FRB706" s="186"/>
      <c r="FRC706" s="125"/>
      <c r="FRD706" s="125"/>
      <c r="FRE706" s="186"/>
      <c r="FRF706" s="186"/>
      <c r="FRG706" s="125"/>
      <c r="FRH706" s="125"/>
      <c r="FRI706" s="186"/>
      <c r="FRJ706" s="186"/>
      <c r="FRK706" s="125"/>
      <c r="FRL706" s="125"/>
      <c r="FRM706" s="186"/>
      <c r="FRN706" s="186"/>
      <c r="FRO706" s="125"/>
      <c r="FRP706" s="125"/>
      <c r="FRQ706" s="186"/>
      <c r="FRR706" s="186"/>
      <c r="FRS706" s="125"/>
      <c r="FRT706" s="125"/>
      <c r="FRU706" s="186"/>
      <c r="FRV706" s="186"/>
      <c r="FRW706" s="125"/>
      <c r="FRX706" s="125"/>
      <c r="FRY706" s="186"/>
      <c r="FRZ706" s="186"/>
      <c r="FSA706" s="125"/>
      <c r="FSB706" s="125"/>
      <c r="FSC706" s="186"/>
      <c r="FSD706" s="186"/>
      <c r="FSE706" s="125"/>
      <c r="FSF706" s="125"/>
      <c r="FSG706" s="186"/>
      <c r="FSH706" s="186"/>
      <c r="FSI706" s="125"/>
      <c r="FSJ706" s="125"/>
      <c r="FSK706" s="186"/>
      <c r="FSL706" s="186"/>
      <c r="FSM706" s="125"/>
      <c r="FSN706" s="125"/>
      <c r="FSO706" s="186"/>
      <c r="FSP706" s="186"/>
      <c r="FSQ706" s="125"/>
      <c r="FSR706" s="125"/>
      <c r="FSS706" s="186"/>
      <c r="FST706" s="186"/>
      <c r="FSU706" s="125"/>
      <c r="FSV706" s="125"/>
      <c r="FSW706" s="186"/>
      <c r="FSX706" s="186"/>
      <c r="FSY706" s="125"/>
      <c r="FSZ706" s="125"/>
      <c r="FTA706" s="186"/>
      <c r="FTB706" s="186"/>
      <c r="FTC706" s="125"/>
      <c r="FTD706" s="125"/>
      <c r="FTE706" s="186"/>
      <c r="FTF706" s="186"/>
      <c r="FTG706" s="125"/>
      <c r="FTH706" s="125"/>
      <c r="FTI706" s="186"/>
      <c r="FTJ706" s="186"/>
      <c r="FTK706" s="125"/>
      <c r="FTL706" s="125"/>
      <c r="FTM706" s="186"/>
      <c r="FTN706" s="186"/>
      <c r="FTO706" s="125"/>
      <c r="FTP706" s="125"/>
      <c r="FTQ706" s="186"/>
      <c r="FTR706" s="186"/>
      <c r="FTS706" s="125"/>
      <c r="FTT706" s="125"/>
      <c r="FTU706" s="186"/>
      <c r="FTV706" s="186"/>
      <c r="FTW706" s="125"/>
      <c r="FTX706" s="125"/>
      <c r="FTY706" s="186"/>
      <c r="FTZ706" s="186"/>
      <c r="FUA706" s="125"/>
      <c r="FUB706" s="125"/>
      <c r="FUC706" s="186"/>
      <c r="FUD706" s="186"/>
      <c r="FUE706" s="125"/>
      <c r="FUF706" s="125"/>
      <c r="FUG706" s="186"/>
      <c r="FUH706" s="186"/>
      <c r="FUI706" s="125"/>
      <c r="FUJ706" s="125"/>
      <c r="FUK706" s="186"/>
      <c r="FUL706" s="186"/>
      <c r="FUM706" s="125"/>
      <c r="FUN706" s="125"/>
      <c r="FUO706" s="186"/>
      <c r="FUP706" s="186"/>
      <c r="FUQ706" s="125"/>
      <c r="FUR706" s="125"/>
      <c r="FUS706" s="186"/>
      <c r="FUT706" s="186"/>
      <c r="FUU706" s="125"/>
      <c r="FUV706" s="125"/>
      <c r="FUW706" s="186"/>
      <c r="FUX706" s="186"/>
      <c r="FUY706" s="125"/>
      <c r="FUZ706" s="125"/>
      <c r="FVA706" s="186"/>
      <c r="FVB706" s="186"/>
      <c r="FVC706" s="125"/>
      <c r="FVD706" s="125"/>
      <c r="FVE706" s="186"/>
      <c r="FVF706" s="186"/>
      <c r="FVG706" s="125"/>
      <c r="FVH706" s="125"/>
      <c r="FVI706" s="186"/>
      <c r="FVJ706" s="186"/>
      <c r="FVK706" s="125"/>
      <c r="FVL706" s="125"/>
      <c r="FVM706" s="186"/>
      <c r="FVN706" s="186"/>
      <c r="FVO706" s="125"/>
      <c r="FVP706" s="125"/>
      <c r="FVQ706" s="186"/>
      <c r="FVR706" s="186"/>
      <c r="FVS706" s="125"/>
      <c r="FVT706" s="125"/>
      <c r="FVU706" s="186"/>
      <c r="FVV706" s="186"/>
      <c r="FVW706" s="125"/>
      <c r="FVX706" s="125"/>
      <c r="FVY706" s="186"/>
      <c r="FVZ706" s="186"/>
      <c r="FWA706" s="125"/>
      <c r="FWB706" s="125"/>
      <c r="FWC706" s="186"/>
      <c r="FWD706" s="186"/>
      <c r="FWE706" s="125"/>
      <c r="FWF706" s="125"/>
      <c r="FWG706" s="186"/>
      <c r="FWH706" s="186"/>
      <c r="FWI706" s="125"/>
      <c r="FWJ706" s="125"/>
      <c r="FWK706" s="186"/>
      <c r="FWL706" s="186"/>
      <c r="FWM706" s="125"/>
      <c r="FWN706" s="125"/>
      <c r="FWO706" s="186"/>
      <c r="FWP706" s="186"/>
      <c r="FWQ706" s="125"/>
      <c r="FWR706" s="125"/>
      <c r="FWS706" s="186"/>
      <c r="FWT706" s="186"/>
      <c r="FWU706" s="125"/>
      <c r="FWV706" s="125"/>
      <c r="FWW706" s="186"/>
      <c r="FWX706" s="186"/>
      <c r="FWY706" s="125"/>
      <c r="FWZ706" s="125"/>
      <c r="FXA706" s="186"/>
      <c r="FXB706" s="186"/>
      <c r="FXC706" s="125"/>
      <c r="FXD706" s="125"/>
      <c r="FXE706" s="186"/>
      <c r="FXF706" s="186"/>
      <c r="FXG706" s="125"/>
      <c r="FXH706" s="125"/>
      <c r="FXI706" s="186"/>
      <c r="FXJ706" s="186"/>
      <c r="FXK706" s="125"/>
      <c r="FXL706" s="125"/>
      <c r="FXM706" s="186"/>
      <c r="FXN706" s="186"/>
      <c r="FXO706" s="125"/>
      <c r="FXP706" s="125"/>
      <c r="FXQ706" s="186"/>
      <c r="FXR706" s="186"/>
      <c r="FXS706" s="125"/>
      <c r="FXT706" s="125"/>
      <c r="FXU706" s="186"/>
      <c r="FXV706" s="186"/>
      <c r="FXW706" s="125"/>
      <c r="FXX706" s="125"/>
      <c r="FXY706" s="186"/>
      <c r="FXZ706" s="186"/>
      <c r="FYA706" s="125"/>
      <c r="FYB706" s="125"/>
      <c r="FYC706" s="186"/>
      <c r="FYD706" s="186"/>
      <c r="FYE706" s="125"/>
      <c r="FYF706" s="125"/>
      <c r="FYG706" s="186"/>
      <c r="FYH706" s="186"/>
      <c r="FYI706" s="125"/>
      <c r="FYJ706" s="125"/>
      <c r="FYK706" s="186"/>
      <c r="FYL706" s="186"/>
      <c r="FYM706" s="125"/>
      <c r="FYN706" s="125"/>
      <c r="FYO706" s="186"/>
      <c r="FYP706" s="186"/>
      <c r="FYQ706" s="125"/>
      <c r="FYR706" s="125"/>
      <c r="FYS706" s="186"/>
      <c r="FYT706" s="186"/>
      <c r="FYU706" s="125"/>
      <c r="FYV706" s="125"/>
      <c r="FYW706" s="186"/>
      <c r="FYX706" s="186"/>
      <c r="FYY706" s="125"/>
      <c r="FYZ706" s="125"/>
      <c r="FZA706" s="186"/>
      <c r="FZB706" s="186"/>
      <c r="FZC706" s="125"/>
      <c r="FZD706" s="125"/>
      <c r="FZE706" s="186"/>
      <c r="FZF706" s="186"/>
      <c r="FZG706" s="125"/>
      <c r="FZH706" s="125"/>
      <c r="FZI706" s="186"/>
      <c r="FZJ706" s="186"/>
      <c r="FZK706" s="125"/>
      <c r="FZL706" s="125"/>
      <c r="FZM706" s="186"/>
      <c r="FZN706" s="186"/>
      <c r="FZO706" s="125"/>
      <c r="FZP706" s="125"/>
      <c r="FZQ706" s="186"/>
      <c r="FZR706" s="186"/>
      <c r="FZS706" s="125"/>
      <c r="FZT706" s="125"/>
      <c r="FZU706" s="186"/>
      <c r="FZV706" s="186"/>
      <c r="FZW706" s="125"/>
      <c r="FZX706" s="125"/>
      <c r="FZY706" s="186"/>
      <c r="FZZ706" s="186"/>
      <c r="GAA706" s="125"/>
      <c r="GAB706" s="125"/>
      <c r="GAC706" s="186"/>
      <c r="GAD706" s="186"/>
      <c r="GAE706" s="125"/>
      <c r="GAF706" s="125"/>
      <c r="GAG706" s="186"/>
      <c r="GAH706" s="186"/>
      <c r="GAI706" s="125"/>
      <c r="GAJ706" s="125"/>
      <c r="GAK706" s="186"/>
      <c r="GAL706" s="186"/>
      <c r="GAM706" s="125"/>
      <c r="GAN706" s="125"/>
      <c r="GAO706" s="186"/>
      <c r="GAP706" s="186"/>
      <c r="GAQ706" s="125"/>
      <c r="GAR706" s="125"/>
      <c r="GAS706" s="186"/>
      <c r="GAT706" s="186"/>
      <c r="GAU706" s="125"/>
      <c r="GAV706" s="125"/>
      <c r="GAW706" s="186"/>
      <c r="GAX706" s="186"/>
      <c r="GAY706" s="125"/>
      <c r="GAZ706" s="125"/>
      <c r="GBA706" s="186"/>
      <c r="GBB706" s="186"/>
      <c r="GBC706" s="125"/>
      <c r="GBD706" s="125"/>
      <c r="GBE706" s="186"/>
      <c r="GBF706" s="186"/>
      <c r="GBG706" s="125"/>
      <c r="GBH706" s="125"/>
      <c r="GBI706" s="186"/>
      <c r="GBJ706" s="186"/>
      <c r="GBK706" s="125"/>
      <c r="GBL706" s="125"/>
      <c r="GBM706" s="186"/>
      <c r="GBN706" s="186"/>
      <c r="GBO706" s="125"/>
      <c r="GBP706" s="125"/>
      <c r="GBQ706" s="186"/>
      <c r="GBR706" s="186"/>
      <c r="GBS706" s="125"/>
      <c r="GBT706" s="125"/>
      <c r="GBU706" s="186"/>
      <c r="GBV706" s="186"/>
      <c r="GBW706" s="125"/>
      <c r="GBX706" s="125"/>
      <c r="GBY706" s="186"/>
      <c r="GBZ706" s="186"/>
      <c r="GCA706" s="125"/>
      <c r="GCB706" s="125"/>
      <c r="GCC706" s="186"/>
      <c r="GCD706" s="186"/>
      <c r="GCE706" s="125"/>
      <c r="GCF706" s="125"/>
      <c r="GCG706" s="186"/>
      <c r="GCH706" s="186"/>
      <c r="GCI706" s="125"/>
      <c r="GCJ706" s="125"/>
      <c r="GCK706" s="186"/>
      <c r="GCL706" s="186"/>
      <c r="GCM706" s="125"/>
      <c r="GCN706" s="125"/>
      <c r="GCO706" s="186"/>
      <c r="GCP706" s="186"/>
      <c r="GCQ706" s="125"/>
      <c r="GCR706" s="125"/>
      <c r="GCS706" s="186"/>
      <c r="GCT706" s="186"/>
      <c r="GCU706" s="125"/>
      <c r="GCV706" s="125"/>
      <c r="GCW706" s="186"/>
      <c r="GCX706" s="186"/>
      <c r="GCY706" s="125"/>
      <c r="GCZ706" s="125"/>
      <c r="GDA706" s="186"/>
      <c r="GDB706" s="186"/>
      <c r="GDC706" s="125"/>
      <c r="GDD706" s="125"/>
      <c r="GDE706" s="186"/>
      <c r="GDF706" s="186"/>
      <c r="GDG706" s="125"/>
      <c r="GDH706" s="125"/>
      <c r="GDI706" s="186"/>
      <c r="GDJ706" s="186"/>
      <c r="GDK706" s="125"/>
      <c r="GDL706" s="125"/>
      <c r="GDM706" s="186"/>
      <c r="GDN706" s="186"/>
      <c r="GDO706" s="125"/>
      <c r="GDP706" s="125"/>
      <c r="GDQ706" s="186"/>
      <c r="GDR706" s="186"/>
      <c r="GDS706" s="125"/>
      <c r="GDT706" s="125"/>
      <c r="GDU706" s="186"/>
      <c r="GDV706" s="186"/>
      <c r="GDW706" s="125"/>
      <c r="GDX706" s="125"/>
      <c r="GDY706" s="186"/>
      <c r="GDZ706" s="186"/>
      <c r="GEA706" s="125"/>
      <c r="GEB706" s="125"/>
      <c r="GEC706" s="186"/>
      <c r="GED706" s="186"/>
      <c r="GEE706" s="125"/>
      <c r="GEF706" s="125"/>
      <c r="GEG706" s="186"/>
      <c r="GEH706" s="186"/>
      <c r="GEI706" s="125"/>
      <c r="GEJ706" s="125"/>
      <c r="GEK706" s="186"/>
      <c r="GEL706" s="186"/>
      <c r="GEM706" s="125"/>
      <c r="GEN706" s="125"/>
      <c r="GEO706" s="186"/>
      <c r="GEP706" s="186"/>
      <c r="GEQ706" s="125"/>
      <c r="GER706" s="125"/>
      <c r="GES706" s="186"/>
      <c r="GET706" s="186"/>
      <c r="GEU706" s="125"/>
      <c r="GEV706" s="125"/>
      <c r="GEW706" s="186"/>
      <c r="GEX706" s="186"/>
      <c r="GEY706" s="125"/>
      <c r="GEZ706" s="125"/>
      <c r="GFA706" s="186"/>
      <c r="GFB706" s="186"/>
      <c r="GFC706" s="125"/>
      <c r="GFD706" s="125"/>
      <c r="GFE706" s="186"/>
      <c r="GFF706" s="186"/>
      <c r="GFG706" s="125"/>
      <c r="GFH706" s="125"/>
      <c r="GFI706" s="186"/>
      <c r="GFJ706" s="186"/>
      <c r="GFK706" s="125"/>
      <c r="GFL706" s="125"/>
      <c r="GFM706" s="186"/>
      <c r="GFN706" s="186"/>
      <c r="GFO706" s="125"/>
      <c r="GFP706" s="125"/>
      <c r="GFQ706" s="186"/>
      <c r="GFR706" s="186"/>
      <c r="GFS706" s="125"/>
      <c r="GFT706" s="125"/>
      <c r="GFU706" s="186"/>
      <c r="GFV706" s="186"/>
      <c r="GFW706" s="125"/>
      <c r="GFX706" s="125"/>
      <c r="GFY706" s="186"/>
      <c r="GFZ706" s="186"/>
      <c r="GGA706" s="125"/>
      <c r="GGB706" s="125"/>
      <c r="GGC706" s="186"/>
      <c r="GGD706" s="186"/>
      <c r="GGE706" s="125"/>
      <c r="GGF706" s="125"/>
      <c r="GGG706" s="186"/>
      <c r="GGH706" s="186"/>
      <c r="GGI706" s="125"/>
      <c r="GGJ706" s="125"/>
      <c r="GGK706" s="186"/>
      <c r="GGL706" s="186"/>
      <c r="GGM706" s="125"/>
      <c r="GGN706" s="125"/>
      <c r="GGO706" s="186"/>
      <c r="GGP706" s="186"/>
      <c r="GGQ706" s="125"/>
      <c r="GGR706" s="125"/>
      <c r="GGS706" s="186"/>
      <c r="GGT706" s="186"/>
      <c r="GGU706" s="125"/>
      <c r="GGV706" s="125"/>
      <c r="GGW706" s="186"/>
      <c r="GGX706" s="186"/>
      <c r="GGY706" s="125"/>
      <c r="GGZ706" s="125"/>
      <c r="GHA706" s="186"/>
      <c r="GHB706" s="186"/>
      <c r="GHC706" s="125"/>
      <c r="GHD706" s="125"/>
      <c r="GHE706" s="186"/>
      <c r="GHF706" s="186"/>
      <c r="GHG706" s="125"/>
      <c r="GHH706" s="125"/>
      <c r="GHI706" s="186"/>
      <c r="GHJ706" s="186"/>
      <c r="GHK706" s="125"/>
      <c r="GHL706" s="125"/>
      <c r="GHM706" s="186"/>
      <c r="GHN706" s="186"/>
      <c r="GHO706" s="125"/>
      <c r="GHP706" s="125"/>
      <c r="GHQ706" s="186"/>
      <c r="GHR706" s="186"/>
      <c r="GHS706" s="125"/>
      <c r="GHT706" s="125"/>
      <c r="GHU706" s="186"/>
      <c r="GHV706" s="186"/>
      <c r="GHW706" s="125"/>
      <c r="GHX706" s="125"/>
      <c r="GHY706" s="186"/>
      <c r="GHZ706" s="186"/>
      <c r="GIA706" s="125"/>
      <c r="GIB706" s="125"/>
      <c r="GIC706" s="186"/>
      <c r="GID706" s="186"/>
      <c r="GIE706" s="125"/>
      <c r="GIF706" s="125"/>
      <c r="GIG706" s="186"/>
      <c r="GIH706" s="186"/>
      <c r="GII706" s="125"/>
      <c r="GIJ706" s="125"/>
      <c r="GIK706" s="186"/>
      <c r="GIL706" s="186"/>
      <c r="GIM706" s="125"/>
      <c r="GIN706" s="125"/>
      <c r="GIO706" s="186"/>
      <c r="GIP706" s="186"/>
      <c r="GIQ706" s="125"/>
      <c r="GIR706" s="125"/>
      <c r="GIS706" s="186"/>
      <c r="GIT706" s="186"/>
      <c r="GIU706" s="125"/>
      <c r="GIV706" s="125"/>
      <c r="GIW706" s="186"/>
      <c r="GIX706" s="186"/>
      <c r="GIY706" s="125"/>
      <c r="GIZ706" s="125"/>
      <c r="GJA706" s="186"/>
      <c r="GJB706" s="186"/>
      <c r="GJC706" s="125"/>
      <c r="GJD706" s="125"/>
      <c r="GJE706" s="186"/>
      <c r="GJF706" s="186"/>
      <c r="GJG706" s="125"/>
      <c r="GJH706" s="125"/>
      <c r="GJI706" s="186"/>
      <c r="GJJ706" s="186"/>
      <c r="GJK706" s="125"/>
      <c r="GJL706" s="125"/>
      <c r="GJM706" s="186"/>
      <c r="GJN706" s="186"/>
      <c r="GJO706" s="125"/>
      <c r="GJP706" s="125"/>
      <c r="GJQ706" s="186"/>
      <c r="GJR706" s="186"/>
      <c r="GJS706" s="125"/>
      <c r="GJT706" s="125"/>
      <c r="GJU706" s="186"/>
      <c r="GJV706" s="186"/>
      <c r="GJW706" s="125"/>
      <c r="GJX706" s="125"/>
      <c r="GJY706" s="186"/>
      <c r="GJZ706" s="186"/>
      <c r="GKA706" s="125"/>
      <c r="GKB706" s="125"/>
      <c r="GKC706" s="186"/>
      <c r="GKD706" s="186"/>
      <c r="GKE706" s="125"/>
      <c r="GKF706" s="125"/>
      <c r="GKG706" s="186"/>
      <c r="GKH706" s="186"/>
      <c r="GKI706" s="125"/>
      <c r="GKJ706" s="125"/>
      <c r="GKK706" s="186"/>
      <c r="GKL706" s="186"/>
      <c r="GKM706" s="125"/>
      <c r="GKN706" s="125"/>
      <c r="GKO706" s="186"/>
      <c r="GKP706" s="186"/>
      <c r="GKQ706" s="125"/>
      <c r="GKR706" s="125"/>
      <c r="GKS706" s="186"/>
      <c r="GKT706" s="186"/>
      <c r="GKU706" s="125"/>
      <c r="GKV706" s="125"/>
      <c r="GKW706" s="186"/>
      <c r="GKX706" s="186"/>
      <c r="GKY706" s="125"/>
      <c r="GKZ706" s="125"/>
      <c r="GLA706" s="186"/>
      <c r="GLB706" s="186"/>
      <c r="GLC706" s="125"/>
      <c r="GLD706" s="125"/>
      <c r="GLE706" s="186"/>
      <c r="GLF706" s="186"/>
      <c r="GLG706" s="125"/>
      <c r="GLH706" s="125"/>
      <c r="GLI706" s="186"/>
      <c r="GLJ706" s="186"/>
      <c r="GLK706" s="125"/>
      <c r="GLL706" s="125"/>
      <c r="GLM706" s="186"/>
      <c r="GLN706" s="186"/>
      <c r="GLO706" s="125"/>
      <c r="GLP706" s="125"/>
      <c r="GLQ706" s="186"/>
      <c r="GLR706" s="186"/>
      <c r="GLS706" s="125"/>
      <c r="GLT706" s="125"/>
      <c r="GLU706" s="186"/>
      <c r="GLV706" s="186"/>
      <c r="GLW706" s="125"/>
      <c r="GLX706" s="125"/>
      <c r="GLY706" s="186"/>
      <c r="GLZ706" s="186"/>
      <c r="GMA706" s="125"/>
      <c r="GMB706" s="125"/>
      <c r="GMC706" s="186"/>
      <c r="GMD706" s="186"/>
      <c r="GME706" s="125"/>
      <c r="GMF706" s="125"/>
      <c r="GMG706" s="186"/>
      <c r="GMH706" s="186"/>
      <c r="GMI706" s="125"/>
      <c r="GMJ706" s="125"/>
      <c r="GMK706" s="186"/>
      <c r="GML706" s="186"/>
      <c r="GMM706" s="125"/>
      <c r="GMN706" s="125"/>
      <c r="GMO706" s="186"/>
      <c r="GMP706" s="186"/>
      <c r="GMQ706" s="125"/>
      <c r="GMR706" s="125"/>
      <c r="GMS706" s="186"/>
      <c r="GMT706" s="186"/>
      <c r="GMU706" s="125"/>
      <c r="GMV706" s="125"/>
      <c r="GMW706" s="186"/>
      <c r="GMX706" s="186"/>
      <c r="GMY706" s="125"/>
      <c r="GMZ706" s="125"/>
      <c r="GNA706" s="186"/>
      <c r="GNB706" s="186"/>
      <c r="GNC706" s="125"/>
      <c r="GND706" s="125"/>
      <c r="GNE706" s="186"/>
      <c r="GNF706" s="186"/>
      <c r="GNG706" s="125"/>
      <c r="GNH706" s="125"/>
      <c r="GNI706" s="186"/>
      <c r="GNJ706" s="186"/>
      <c r="GNK706" s="125"/>
      <c r="GNL706" s="125"/>
      <c r="GNM706" s="186"/>
      <c r="GNN706" s="186"/>
      <c r="GNO706" s="125"/>
      <c r="GNP706" s="125"/>
      <c r="GNQ706" s="186"/>
      <c r="GNR706" s="186"/>
      <c r="GNS706" s="125"/>
      <c r="GNT706" s="125"/>
      <c r="GNU706" s="186"/>
      <c r="GNV706" s="186"/>
      <c r="GNW706" s="125"/>
      <c r="GNX706" s="125"/>
      <c r="GNY706" s="186"/>
      <c r="GNZ706" s="186"/>
      <c r="GOA706" s="125"/>
      <c r="GOB706" s="125"/>
      <c r="GOC706" s="186"/>
      <c r="GOD706" s="186"/>
      <c r="GOE706" s="125"/>
      <c r="GOF706" s="125"/>
      <c r="GOG706" s="186"/>
      <c r="GOH706" s="186"/>
      <c r="GOI706" s="125"/>
      <c r="GOJ706" s="125"/>
      <c r="GOK706" s="186"/>
      <c r="GOL706" s="186"/>
      <c r="GOM706" s="125"/>
      <c r="GON706" s="125"/>
      <c r="GOO706" s="186"/>
      <c r="GOP706" s="186"/>
      <c r="GOQ706" s="125"/>
      <c r="GOR706" s="125"/>
      <c r="GOS706" s="186"/>
      <c r="GOT706" s="186"/>
      <c r="GOU706" s="125"/>
      <c r="GOV706" s="125"/>
      <c r="GOW706" s="186"/>
      <c r="GOX706" s="186"/>
      <c r="GOY706" s="125"/>
      <c r="GOZ706" s="125"/>
      <c r="GPA706" s="186"/>
      <c r="GPB706" s="186"/>
      <c r="GPC706" s="125"/>
      <c r="GPD706" s="125"/>
      <c r="GPE706" s="186"/>
      <c r="GPF706" s="186"/>
      <c r="GPG706" s="125"/>
      <c r="GPH706" s="125"/>
      <c r="GPI706" s="186"/>
      <c r="GPJ706" s="186"/>
      <c r="GPK706" s="125"/>
      <c r="GPL706" s="125"/>
      <c r="GPM706" s="186"/>
      <c r="GPN706" s="186"/>
      <c r="GPO706" s="125"/>
      <c r="GPP706" s="125"/>
      <c r="GPQ706" s="186"/>
      <c r="GPR706" s="186"/>
      <c r="GPS706" s="125"/>
      <c r="GPT706" s="125"/>
      <c r="GPU706" s="186"/>
      <c r="GPV706" s="186"/>
      <c r="GPW706" s="125"/>
      <c r="GPX706" s="125"/>
      <c r="GPY706" s="186"/>
      <c r="GPZ706" s="186"/>
      <c r="GQA706" s="125"/>
      <c r="GQB706" s="125"/>
      <c r="GQC706" s="186"/>
      <c r="GQD706" s="186"/>
      <c r="GQE706" s="125"/>
      <c r="GQF706" s="125"/>
      <c r="GQG706" s="186"/>
      <c r="GQH706" s="186"/>
      <c r="GQI706" s="125"/>
      <c r="GQJ706" s="125"/>
      <c r="GQK706" s="186"/>
      <c r="GQL706" s="186"/>
      <c r="GQM706" s="125"/>
      <c r="GQN706" s="125"/>
      <c r="GQO706" s="186"/>
      <c r="GQP706" s="186"/>
      <c r="GQQ706" s="125"/>
      <c r="GQR706" s="125"/>
      <c r="GQS706" s="186"/>
      <c r="GQT706" s="186"/>
      <c r="GQU706" s="125"/>
      <c r="GQV706" s="125"/>
      <c r="GQW706" s="186"/>
      <c r="GQX706" s="186"/>
      <c r="GQY706" s="125"/>
      <c r="GQZ706" s="125"/>
      <c r="GRA706" s="186"/>
      <c r="GRB706" s="186"/>
      <c r="GRC706" s="125"/>
      <c r="GRD706" s="125"/>
      <c r="GRE706" s="186"/>
      <c r="GRF706" s="186"/>
      <c r="GRG706" s="125"/>
      <c r="GRH706" s="125"/>
      <c r="GRI706" s="186"/>
      <c r="GRJ706" s="186"/>
      <c r="GRK706" s="125"/>
      <c r="GRL706" s="125"/>
      <c r="GRM706" s="186"/>
      <c r="GRN706" s="186"/>
      <c r="GRO706" s="125"/>
      <c r="GRP706" s="125"/>
      <c r="GRQ706" s="186"/>
      <c r="GRR706" s="186"/>
      <c r="GRS706" s="125"/>
      <c r="GRT706" s="125"/>
      <c r="GRU706" s="186"/>
      <c r="GRV706" s="186"/>
      <c r="GRW706" s="125"/>
      <c r="GRX706" s="125"/>
      <c r="GRY706" s="186"/>
      <c r="GRZ706" s="186"/>
      <c r="GSA706" s="125"/>
      <c r="GSB706" s="125"/>
      <c r="GSC706" s="186"/>
      <c r="GSD706" s="186"/>
      <c r="GSE706" s="125"/>
      <c r="GSF706" s="125"/>
      <c r="GSG706" s="186"/>
      <c r="GSH706" s="186"/>
      <c r="GSI706" s="125"/>
      <c r="GSJ706" s="125"/>
      <c r="GSK706" s="186"/>
      <c r="GSL706" s="186"/>
      <c r="GSM706" s="125"/>
      <c r="GSN706" s="125"/>
      <c r="GSO706" s="186"/>
      <c r="GSP706" s="186"/>
      <c r="GSQ706" s="125"/>
      <c r="GSR706" s="125"/>
      <c r="GSS706" s="186"/>
      <c r="GST706" s="186"/>
      <c r="GSU706" s="125"/>
      <c r="GSV706" s="125"/>
      <c r="GSW706" s="186"/>
      <c r="GSX706" s="186"/>
      <c r="GSY706" s="125"/>
      <c r="GSZ706" s="125"/>
      <c r="GTA706" s="186"/>
      <c r="GTB706" s="186"/>
      <c r="GTC706" s="125"/>
      <c r="GTD706" s="125"/>
      <c r="GTE706" s="186"/>
      <c r="GTF706" s="186"/>
      <c r="GTG706" s="125"/>
      <c r="GTH706" s="125"/>
      <c r="GTI706" s="186"/>
      <c r="GTJ706" s="186"/>
      <c r="GTK706" s="125"/>
      <c r="GTL706" s="125"/>
      <c r="GTM706" s="186"/>
      <c r="GTN706" s="186"/>
      <c r="GTO706" s="125"/>
      <c r="GTP706" s="125"/>
      <c r="GTQ706" s="186"/>
      <c r="GTR706" s="186"/>
      <c r="GTS706" s="125"/>
      <c r="GTT706" s="125"/>
      <c r="GTU706" s="186"/>
      <c r="GTV706" s="186"/>
      <c r="GTW706" s="125"/>
      <c r="GTX706" s="125"/>
      <c r="GTY706" s="186"/>
      <c r="GTZ706" s="186"/>
      <c r="GUA706" s="125"/>
      <c r="GUB706" s="125"/>
      <c r="GUC706" s="186"/>
      <c r="GUD706" s="186"/>
      <c r="GUE706" s="125"/>
      <c r="GUF706" s="125"/>
      <c r="GUG706" s="186"/>
      <c r="GUH706" s="186"/>
      <c r="GUI706" s="125"/>
      <c r="GUJ706" s="125"/>
      <c r="GUK706" s="186"/>
      <c r="GUL706" s="186"/>
      <c r="GUM706" s="125"/>
      <c r="GUN706" s="125"/>
      <c r="GUO706" s="186"/>
      <c r="GUP706" s="186"/>
      <c r="GUQ706" s="125"/>
      <c r="GUR706" s="125"/>
      <c r="GUS706" s="186"/>
      <c r="GUT706" s="186"/>
      <c r="GUU706" s="125"/>
      <c r="GUV706" s="125"/>
      <c r="GUW706" s="186"/>
      <c r="GUX706" s="186"/>
      <c r="GUY706" s="125"/>
      <c r="GUZ706" s="125"/>
      <c r="GVA706" s="186"/>
      <c r="GVB706" s="186"/>
      <c r="GVC706" s="125"/>
      <c r="GVD706" s="125"/>
      <c r="GVE706" s="186"/>
      <c r="GVF706" s="186"/>
      <c r="GVG706" s="125"/>
      <c r="GVH706" s="125"/>
      <c r="GVI706" s="186"/>
      <c r="GVJ706" s="186"/>
      <c r="GVK706" s="125"/>
      <c r="GVL706" s="125"/>
      <c r="GVM706" s="186"/>
      <c r="GVN706" s="186"/>
      <c r="GVO706" s="125"/>
      <c r="GVP706" s="125"/>
      <c r="GVQ706" s="186"/>
      <c r="GVR706" s="186"/>
      <c r="GVS706" s="125"/>
      <c r="GVT706" s="125"/>
      <c r="GVU706" s="186"/>
      <c r="GVV706" s="186"/>
      <c r="GVW706" s="125"/>
      <c r="GVX706" s="125"/>
      <c r="GVY706" s="186"/>
      <c r="GVZ706" s="186"/>
      <c r="GWA706" s="125"/>
      <c r="GWB706" s="125"/>
      <c r="GWC706" s="186"/>
      <c r="GWD706" s="186"/>
      <c r="GWE706" s="125"/>
      <c r="GWF706" s="125"/>
      <c r="GWG706" s="186"/>
      <c r="GWH706" s="186"/>
      <c r="GWI706" s="125"/>
      <c r="GWJ706" s="125"/>
      <c r="GWK706" s="186"/>
      <c r="GWL706" s="186"/>
      <c r="GWM706" s="125"/>
      <c r="GWN706" s="125"/>
      <c r="GWO706" s="186"/>
      <c r="GWP706" s="186"/>
      <c r="GWQ706" s="125"/>
      <c r="GWR706" s="125"/>
      <c r="GWS706" s="186"/>
      <c r="GWT706" s="186"/>
      <c r="GWU706" s="125"/>
      <c r="GWV706" s="125"/>
      <c r="GWW706" s="186"/>
      <c r="GWX706" s="186"/>
      <c r="GWY706" s="125"/>
      <c r="GWZ706" s="125"/>
      <c r="GXA706" s="186"/>
      <c r="GXB706" s="186"/>
      <c r="GXC706" s="125"/>
      <c r="GXD706" s="125"/>
      <c r="GXE706" s="186"/>
      <c r="GXF706" s="186"/>
      <c r="GXG706" s="125"/>
      <c r="GXH706" s="125"/>
      <c r="GXI706" s="186"/>
      <c r="GXJ706" s="186"/>
      <c r="GXK706" s="125"/>
      <c r="GXL706" s="125"/>
      <c r="GXM706" s="186"/>
      <c r="GXN706" s="186"/>
      <c r="GXO706" s="125"/>
      <c r="GXP706" s="125"/>
      <c r="GXQ706" s="186"/>
      <c r="GXR706" s="186"/>
      <c r="GXS706" s="125"/>
      <c r="GXT706" s="125"/>
      <c r="GXU706" s="186"/>
      <c r="GXV706" s="186"/>
      <c r="GXW706" s="125"/>
      <c r="GXX706" s="125"/>
      <c r="GXY706" s="186"/>
      <c r="GXZ706" s="186"/>
      <c r="GYA706" s="125"/>
      <c r="GYB706" s="125"/>
      <c r="GYC706" s="186"/>
      <c r="GYD706" s="186"/>
      <c r="GYE706" s="125"/>
      <c r="GYF706" s="125"/>
      <c r="GYG706" s="186"/>
      <c r="GYH706" s="186"/>
      <c r="GYI706" s="125"/>
      <c r="GYJ706" s="125"/>
      <c r="GYK706" s="186"/>
      <c r="GYL706" s="186"/>
      <c r="GYM706" s="125"/>
      <c r="GYN706" s="125"/>
      <c r="GYO706" s="186"/>
      <c r="GYP706" s="186"/>
      <c r="GYQ706" s="125"/>
      <c r="GYR706" s="125"/>
      <c r="GYS706" s="186"/>
      <c r="GYT706" s="186"/>
      <c r="GYU706" s="125"/>
      <c r="GYV706" s="125"/>
      <c r="GYW706" s="186"/>
      <c r="GYX706" s="186"/>
      <c r="GYY706" s="125"/>
      <c r="GYZ706" s="125"/>
      <c r="GZA706" s="186"/>
      <c r="GZB706" s="186"/>
      <c r="GZC706" s="125"/>
      <c r="GZD706" s="125"/>
      <c r="GZE706" s="186"/>
      <c r="GZF706" s="186"/>
      <c r="GZG706" s="125"/>
      <c r="GZH706" s="125"/>
      <c r="GZI706" s="186"/>
      <c r="GZJ706" s="186"/>
      <c r="GZK706" s="125"/>
      <c r="GZL706" s="125"/>
      <c r="GZM706" s="186"/>
      <c r="GZN706" s="186"/>
      <c r="GZO706" s="125"/>
      <c r="GZP706" s="125"/>
      <c r="GZQ706" s="186"/>
      <c r="GZR706" s="186"/>
      <c r="GZS706" s="125"/>
      <c r="GZT706" s="125"/>
      <c r="GZU706" s="186"/>
      <c r="GZV706" s="186"/>
      <c r="GZW706" s="125"/>
      <c r="GZX706" s="125"/>
      <c r="GZY706" s="186"/>
      <c r="GZZ706" s="186"/>
      <c r="HAA706" s="125"/>
      <c r="HAB706" s="125"/>
      <c r="HAC706" s="186"/>
      <c r="HAD706" s="186"/>
      <c r="HAE706" s="125"/>
      <c r="HAF706" s="125"/>
      <c r="HAG706" s="186"/>
      <c r="HAH706" s="186"/>
      <c r="HAI706" s="125"/>
      <c r="HAJ706" s="125"/>
      <c r="HAK706" s="186"/>
      <c r="HAL706" s="186"/>
      <c r="HAM706" s="125"/>
      <c r="HAN706" s="125"/>
      <c r="HAO706" s="186"/>
      <c r="HAP706" s="186"/>
      <c r="HAQ706" s="125"/>
      <c r="HAR706" s="125"/>
      <c r="HAS706" s="186"/>
      <c r="HAT706" s="186"/>
      <c r="HAU706" s="125"/>
      <c r="HAV706" s="125"/>
      <c r="HAW706" s="186"/>
      <c r="HAX706" s="186"/>
      <c r="HAY706" s="125"/>
      <c r="HAZ706" s="125"/>
      <c r="HBA706" s="186"/>
      <c r="HBB706" s="186"/>
      <c r="HBC706" s="125"/>
      <c r="HBD706" s="125"/>
      <c r="HBE706" s="186"/>
      <c r="HBF706" s="186"/>
      <c r="HBG706" s="125"/>
      <c r="HBH706" s="125"/>
      <c r="HBI706" s="186"/>
      <c r="HBJ706" s="186"/>
      <c r="HBK706" s="125"/>
      <c r="HBL706" s="125"/>
      <c r="HBM706" s="186"/>
      <c r="HBN706" s="186"/>
      <c r="HBO706" s="125"/>
      <c r="HBP706" s="125"/>
      <c r="HBQ706" s="186"/>
      <c r="HBR706" s="186"/>
      <c r="HBS706" s="125"/>
      <c r="HBT706" s="125"/>
      <c r="HBU706" s="186"/>
      <c r="HBV706" s="186"/>
      <c r="HBW706" s="125"/>
      <c r="HBX706" s="125"/>
      <c r="HBY706" s="186"/>
      <c r="HBZ706" s="186"/>
      <c r="HCA706" s="125"/>
      <c r="HCB706" s="125"/>
      <c r="HCC706" s="186"/>
      <c r="HCD706" s="186"/>
      <c r="HCE706" s="125"/>
      <c r="HCF706" s="125"/>
      <c r="HCG706" s="186"/>
      <c r="HCH706" s="186"/>
      <c r="HCI706" s="125"/>
      <c r="HCJ706" s="125"/>
      <c r="HCK706" s="186"/>
      <c r="HCL706" s="186"/>
      <c r="HCM706" s="125"/>
      <c r="HCN706" s="125"/>
      <c r="HCO706" s="186"/>
      <c r="HCP706" s="186"/>
      <c r="HCQ706" s="125"/>
      <c r="HCR706" s="125"/>
      <c r="HCS706" s="186"/>
      <c r="HCT706" s="186"/>
      <c r="HCU706" s="125"/>
      <c r="HCV706" s="125"/>
      <c r="HCW706" s="186"/>
      <c r="HCX706" s="186"/>
      <c r="HCY706" s="125"/>
      <c r="HCZ706" s="125"/>
      <c r="HDA706" s="186"/>
      <c r="HDB706" s="186"/>
      <c r="HDC706" s="125"/>
      <c r="HDD706" s="125"/>
      <c r="HDE706" s="186"/>
      <c r="HDF706" s="186"/>
      <c r="HDG706" s="125"/>
      <c r="HDH706" s="125"/>
      <c r="HDI706" s="186"/>
      <c r="HDJ706" s="186"/>
      <c r="HDK706" s="125"/>
      <c r="HDL706" s="125"/>
      <c r="HDM706" s="186"/>
      <c r="HDN706" s="186"/>
      <c r="HDO706" s="125"/>
      <c r="HDP706" s="125"/>
      <c r="HDQ706" s="186"/>
      <c r="HDR706" s="186"/>
      <c r="HDS706" s="125"/>
      <c r="HDT706" s="125"/>
      <c r="HDU706" s="186"/>
      <c r="HDV706" s="186"/>
      <c r="HDW706" s="125"/>
      <c r="HDX706" s="125"/>
      <c r="HDY706" s="186"/>
      <c r="HDZ706" s="186"/>
      <c r="HEA706" s="125"/>
      <c r="HEB706" s="125"/>
      <c r="HEC706" s="186"/>
      <c r="HED706" s="186"/>
      <c r="HEE706" s="125"/>
      <c r="HEF706" s="125"/>
      <c r="HEG706" s="186"/>
      <c r="HEH706" s="186"/>
      <c r="HEI706" s="125"/>
      <c r="HEJ706" s="125"/>
      <c r="HEK706" s="186"/>
      <c r="HEL706" s="186"/>
      <c r="HEM706" s="125"/>
      <c r="HEN706" s="125"/>
      <c r="HEO706" s="186"/>
      <c r="HEP706" s="186"/>
      <c r="HEQ706" s="125"/>
      <c r="HER706" s="125"/>
      <c r="HES706" s="186"/>
      <c r="HET706" s="186"/>
      <c r="HEU706" s="125"/>
      <c r="HEV706" s="125"/>
      <c r="HEW706" s="186"/>
      <c r="HEX706" s="186"/>
      <c r="HEY706" s="125"/>
      <c r="HEZ706" s="125"/>
      <c r="HFA706" s="186"/>
      <c r="HFB706" s="186"/>
      <c r="HFC706" s="125"/>
      <c r="HFD706" s="125"/>
      <c r="HFE706" s="186"/>
      <c r="HFF706" s="186"/>
      <c r="HFG706" s="125"/>
      <c r="HFH706" s="125"/>
      <c r="HFI706" s="186"/>
      <c r="HFJ706" s="186"/>
      <c r="HFK706" s="125"/>
      <c r="HFL706" s="125"/>
      <c r="HFM706" s="186"/>
      <c r="HFN706" s="186"/>
      <c r="HFO706" s="125"/>
      <c r="HFP706" s="125"/>
      <c r="HFQ706" s="186"/>
      <c r="HFR706" s="186"/>
      <c r="HFS706" s="125"/>
      <c r="HFT706" s="125"/>
      <c r="HFU706" s="186"/>
      <c r="HFV706" s="186"/>
      <c r="HFW706" s="125"/>
      <c r="HFX706" s="125"/>
      <c r="HFY706" s="186"/>
      <c r="HFZ706" s="186"/>
      <c r="HGA706" s="125"/>
      <c r="HGB706" s="125"/>
      <c r="HGC706" s="186"/>
      <c r="HGD706" s="186"/>
      <c r="HGE706" s="125"/>
      <c r="HGF706" s="125"/>
      <c r="HGG706" s="186"/>
      <c r="HGH706" s="186"/>
      <c r="HGI706" s="125"/>
      <c r="HGJ706" s="125"/>
      <c r="HGK706" s="186"/>
      <c r="HGL706" s="186"/>
      <c r="HGM706" s="125"/>
      <c r="HGN706" s="125"/>
      <c r="HGO706" s="186"/>
      <c r="HGP706" s="186"/>
      <c r="HGQ706" s="125"/>
      <c r="HGR706" s="125"/>
      <c r="HGS706" s="186"/>
      <c r="HGT706" s="186"/>
      <c r="HGU706" s="125"/>
      <c r="HGV706" s="125"/>
      <c r="HGW706" s="186"/>
      <c r="HGX706" s="186"/>
      <c r="HGY706" s="125"/>
      <c r="HGZ706" s="125"/>
      <c r="HHA706" s="186"/>
      <c r="HHB706" s="186"/>
      <c r="HHC706" s="125"/>
      <c r="HHD706" s="125"/>
      <c r="HHE706" s="186"/>
      <c r="HHF706" s="186"/>
      <c r="HHG706" s="125"/>
      <c r="HHH706" s="125"/>
      <c r="HHI706" s="186"/>
      <c r="HHJ706" s="186"/>
      <c r="HHK706" s="125"/>
      <c r="HHL706" s="125"/>
      <c r="HHM706" s="186"/>
      <c r="HHN706" s="186"/>
      <c r="HHO706" s="125"/>
      <c r="HHP706" s="125"/>
      <c r="HHQ706" s="186"/>
      <c r="HHR706" s="186"/>
      <c r="HHS706" s="125"/>
      <c r="HHT706" s="125"/>
      <c r="HHU706" s="186"/>
      <c r="HHV706" s="186"/>
      <c r="HHW706" s="125"/>
      <c r="HHX706" s="125"/>
      <c r="HHY706" s="186"/>
      <c r="HHZ706" s="186"/>
      <c r="HIA706" s="125"/>
      <c r="HIB706" s="125"/>
      <c r="HIC706" s="186"/>
      <c r="HID706" s="186"/>
      <c r="HIE706" s="125"/>
      <c r="HIF706" s="125"/>
      <c r="HIG706" s="186"/>
      <c r="HIH706" s="186"/>
      <c r="HII706" s="125"/>
      <c r="HIJ706" s="125"/>
      <c r="HIK706" s="186"/>
      <c r="HIL706" s="186"/>
      <c r="HIM706" s="125"/>
      <c r="HIN706" s="125"/>
      <c r="HIO706" s="186"/>
      <c r="HIP706" s="186"/>
      <c r="HIQ706" s="125"/>
      <c r="HIR706" s="125"/>
      <c r="HIS706" s="186"/>
      <c r="HIT706" s="186"/>
      <c r="HIU706" s="125"/>
      <c r="HIV706" s="125"/>
      <c r="HIW706" s="186"/>
      <c r="HIX706" s="186"/>
      <c r="HIY706" s="125"/>
      <c r="HIZ706" s="125"/>
      <c r="HJA706" s="186"/>
      <c r="HJB706" s="186"/>
      <c r="HJC706" s="125"/>
      <c r="HJD706" s="125"/>
      <c r="HJE706" s="186"/>
      <c r="HJF706" s="186"/>
      <c r="HJG706" s="125"/>
      <c r="HJH706" s="125"/>
      <c r="HJI706" s="186"/>
      <c r="HJJ706" s="186"/>
      <c r="HJK706" s="125"/>
      <c r="HJL706" s="125"/>
      <c r="HJM706" s="186"/>
      <c r="HJN706" s="186"/>
      <c r="HJO706" s="125"/>
      <c r="HJP706" s="125"/>
      <c r="HJQ706" s="186"/>
      <c r="HJR706" s="186"/>
      <c r="HJS706" s="125"/>
      <c r="HJT706" s="125"/>
      <c r="HJU706" s="186"/>
      <c r="HJV706" s="186"/>
      <c r="HJW706" s="125"/>
      <c r="HJX706" s="125"/>
      <c r="HJY706" s="186"/>
      <c r="HJZ706" s="186"/>
      <c r="HKA706" s="125"/>
      <c r="HKB706" s="125"/>
      <c r="HKC706" s="186"/>
      <c r="HKD706" s="186"/>
      <c r="HKE706" s="125"/>
      <c r="HKF706" s="125"/>
      <c r="HKG706" s="186"/>
      <c r="HKH706" s="186"/>
      <c r="HKI706" s="125"/>
      <c r="HKJ706" s="125"/>
      <c r="HKK706" s="186"/>
      <c r="HKL706" s="186"/>
      <c r="HKM706" s="125"/>
      <c r="HKN706" s="125"/>
      <c r="HKO706" s="186"/>
      <c r="HKP706" s="186"/>
      <c r="HKQ706" s="125"/>
      <c r="HKR706" s="125"/>
      <c r="HKS706" s="186"/>
      <c r="HKT706" s="186"/>
      <c r="HKU706" s="125"/>
      <c r="HKV706" s="125"/>
      <c r="HKW706" s="186"/>
      <c r="HKX706" s="186"/>
      <c r="HKY706" s="125"/>
      <c r="HKZ706" s="125"/>
      <c r="HLA706" s="186"/>
      <c r="HLB706" s="186"/>
      <c r="HLC706" s="125"/>
      <c r="HLD706" s="125"/>
      <c r="HLE706" s="186"/>
      <c r="HLF706" s="186"/>
      <c r="HLG706" s="125"/>
      <c r="HLH706" s="125"/>
      <c r="HLI706" s="186"/>
      <c r="HLJ706" s="186"/>
      <c r="HLK706" s="125"/>
      <c r="HLL706" s="125"/>
      <c r="HLM706" s="186"/>
      <c r="HLN706" s="186"/>
      <c r="HLO706" s="125"/>
      <c r="HLP706" s="125"/>
      <c r="HLQ706" s="186"/>
      <c r="HLR706" s="186"/>
      <c r="HLS706" s="125"/>
      <c r="HLT706" s="125"/>
      <c r="HLU706" s="186"/>
      <c r="HLV706" s="186"/>
      <c r="HLW706" s="125"/>
      <c r="HLX706" s="125"/>
      <c r="HLY706" s="186"/>
      <c r="HLZ706" s="186"/>
      <c r="HMA706" s="125"/>
      <c r="HMB706" s="125"/>
      <c r="HMC706" s="186"/>
      <c r="HMD706" s="186"/>
      <c r="HME706" s="125"/>
      <c r="HMF706" s="125"/>
      <c r="HMG706" s="186"/>
      <c r="HMH706" s="186"/>
      <c r="HMI706" s="125"/>
      <c r="HMJ706" s="125"/>
      <c r="HMK706" s="186"/>
      <c r="HML706" s="186"/>
      <c r="HMM706" s="125"/>
      <c r="HMN706" s="125"/>
      <c r="HMO706" s="186"/>
      <c r="HMP706" s="186"/>
      <c r="HMQ706" s="125"/>
      <c r="HMR706" s="125"/>
      <c r="HMS706" s="186"/>
      <c r="HMT706" s="186"/>
      <c r="HMU706" s="125"/>
      <c r="HMV706" s="125"/>
      <c r="HMW706" s="186"/>
      <c r="HMX706" s="186"/>
      <c r="HMY706" s="125"/>
      <c r="HMZ706" s="125"/>
      <c r="HNA706" s="186"/>
      <c r="HNB706" s="186"/>
      <c r="HNC706" s="125"/>
      <c r="HND706" s="125"/>
      <c r="HNE706" s="186"/>
      <c r="HNF706" s="186"/>
      <c r="HNG706" s="125"/>
      <c r="HNH706" s="125"/>
      <c r="HNI706" s="186"/>
      <c r="HNJ706" s="186"/>
      <c r="HNK706" s="125"/>
      <c r="HNL706" s="125"/>
      <c r="HNM706" s="186"/>
      <c r="HNN706" s="186"/>
      <c r="HNO706" s="125"/>
      <c r="HNP706" s="125"/>
      <c r="HNQ706" s="186"/>
      <c r="HNR706" s="186"/>
      <c r="HNS706" s="125"/>
      <c r="HNT706" s="125"/>
      <c r="HNU706" s="186"/>
      <c r="HNV706" s="186"/>
      <c r="HNW706" s="125"/>
      <c r="HNX706" s="125"/>
      <c r="HNY706" s="186"/>
      <c r="HNZ706" s="186"/>
      <c r="HOA706" s="125"/>
      <c r="HOB706" s="125"/>
      <c r="HOC706" s="186"/>
      <c r="HOD706" s="186"/>
      <c r="HOE706" s="125"/>
      <c r="HOF706" s="125"/>
      <c r="HOG706" s="186"/>
      <c r="HOH706" s="186"/>
      <c r="HOI706" s="125"/>
      <c r="HOJ706" s="125"/>
      <c r="HOK706" s="186"/>
      <c r="HOL706" s="186"/>
      <c r="HOM706" s="125"/>
      <c r="HON706" s="125"/>
      <c r="HOO706" s="186"/>
      <c r="HOP706" s="186"/>
      <c r="HOQ706" s="125"/>
      <c r="HOR706" s="125"/>
      <c r="HOS706" s="186"/>
      <c r="HOT706" s="186"/>
      <c r="HOU706" s="125"/>
      <c r="HOV706" s="125"/>
      <c r="HOW706" s="186"/>
      <c r="HOX706" s="186"/>
      <c r="HOY706" s="125"/>
      <c r="HOZ706" s="125"/>
      <c r="HPA706" s="186"/>
      <c r="HPB706" s="186"/>
      <c r="HPC706" s="125"/>
      <c r="HPD706" s="125"/>
      <c r="HPE706" s="186"/>
      <c r="HPF706" s="186"/>
      <c r="HPG706" s="125"/>
      <c r="HPH706" s="125"/>
      <c r="HPI706" s="186"/>
      <c r="HPJ706" s="186"/>
      <c r="HPK706" s="125"/>
      <c r="HPL706" s="125"/>
      <c r="HPM706" s="186"/>
      <c r="HPN706" s="186"/>
      <c r="HPO706" s="125"/>
      <c r="HPP706" s="125"/>
      <c r="HPQ706" s="186"/>
      <c r="HPR706" s="186"/>
      <c r="HPS706" s="125"/>
      <c r="HPT706" s="125"/>
      <c r="HPU706" s="186"/>
      <c r="HPV706" s="186"/>
      <c r="HPW706" s="125"/>
      <c r="HPX706" s="125"/>
      <c r="HPY706" s="186"/>
      <c r="HPZ706" s="186"/>
      <c r="HQA706" s="125"/>
      <c r="HQB706" s="125"/>
      <c r="HQC706" s="186"/>
      <c r="HQD706" s="186"/>
      <c r="HQE706" s="125"/>
      <c r="HQF706" s="125"/>
      <c r="HQG706" s="186"/>
      <c r="HQH706" s="186"/>
      <c r="HQI706" s="125"/>
      <c r="HQJ706" s="125"/>
      <c r="HQK706" s="186"/>
      <c r="HQL706" s="186"/>
      <c r="HQM706" s="125"/>
      <c r="HQN706" s="125"/>
      <c r="HQO706" s="186"/>
      <c r="HQP706" s="186"/>
      <c r="HQQ706" s="125"/>
      <c r="HQR706" s="125"/>
      <c r="HQS706" s="186"/>
      <c r="HQT706" s="186"/>
      <c r="HQU706" s="125"/>
      <c r="HQV706" s="125"/>
      <c r="HQW706" s="186"/>
      <c r="HQX706" s="186"/>
      <c r="HQY706" s="125"/>
      <c r="HQZ706" s="125"/>
      <c r="HRA706" s="186"/>
      <c r="HRB706" s="186"/>
      <c r="HRC706" s="125"/>
      <c r="HRD706" s="125"/>
      <c r="HRE706" s="186"/>
      <c r="HRF706" s="186"/>
      <c r="HRG706" s="125"/>
      <c r="HRH706" s="125"/>
      <c r="HRI706" s="186"/>
      <c r="HRJ706" s="186"/>
      <c r="HRK706" s="125"/>
      <c r="HRL706" s="125"/>
      <c r="HRM706" s="186"/>
      <c r="HRN706" s="186"/>
      <c r="HRO706" s="125"/>
      <c r="HRP706" s="125"/>
      <c r="HRQ706" s="186"/>
      <c r="HRR706" s="186"/>
      <c r="HRS706" s="125"/>
      <c r="HRT706" s="125"/>
      <c r="HRU706" s="186"/>
      <c r="HRV706" s="186"/>
      <c r="HRW706" s="125"/>
      <c r="HRX706" s="125"/>
      <c r="HRY706" s="186"/>
      <c r="HRZ706" s="186"/>
      <c r="HSA706" s="125"/>
      <c r="HSB706" s="125"/>
      <c r="HSC706" s="186"/>
      <c r="HSD706" s="186"/>
      <c r="HSE706" s="125"/>
      <c r="HSF706" s="125"/>
      <c r="HSG706" s="186"/>
      <c r="HSH706" s="186"/>
      <c r="HSI706" s="125"/>
      <c r="HSJ706" s="125"/>
      <c r="HSK706" s="186"/>
      <c r="HSL706" s="186"/>
      <c r="HSM706" s="125"/>
      <c r="HSN706" s="125"/>
      <c r="HSO706" s="186"/>
      <c r="HSP706" s="186"/>
      <c r="HSQ706" s="125"/>
      <c r="HSR706" s="125"/>
      <c r="HSS706" s="186"/>
      <c r="HST706" s="186"/>
      <c r="HSU706" s="125"/>
      <c r="HSV706" s="125"/>
      <c r="HSW706" s="186"/>
      <c r="HSX706" s="186"/>
      <c r="HSY706" s="125"/>
      <c r="HSZ706" s="125"/>
      <c r="HTA706" s="186"/>
      <c r="HTB706" s="186"/>
      <c r="HTC706" s="125"/>
      <c r="HTD706" s="125"/>
      <c r="HTE706" s="186"/>
      <c r="HTF706" s="186"/>
      <c r="HTG706" s="125"/>
      <c r="HTH706" s="125"/>
      <c r="HTI706" s="186"/>
      <c r="HTJ706" s="186"/>
      <c r="HTK706" s="125"/>
      <c r="HTL706" s="125"/>
      <c r="HTM706" s="186"/>
      <c r="HTN706" s="186"/>
      <c r="HTO706" s="125"/>
      <c r="HTP706" s="125"/>
      <c r="HTQ706" s="186"/>
      <c r="HTR706" s="186"/>
      <c r="HTS706" s="125"/>
      <c r="HTT706" s="125"/>
      <c r="HTU706" s="186"/>
      <c r="HTV706" s="186"/>
      <c r="HTW706" s="125"/>
      <c r="HTX706" s="125"/>
      <c r="HTY706" s="186"/>
      <c r="HTZ706" s="186"/>
      <c r="HUA706" s="125"/>
      <c r="HUB706" s="125"/>
      <c r="HUC706" s="186"/>
      <c r="HUD706" s="186"/>
      <c r="HUE706" s="125"/>
      <c r="HUF706" s="125"/>
      <c r="HUG706" s="186"/>
      <c r="HUH706" s="186"/>
      <c r="HUI706" s="125"/>
      <c r="HUJ706" s="125"/>
      <c r="HUK706" s="186"/>
      <c r="HUL706" s="186"/>
      <c r="HUM706" s="125"/>
      <c r="HUN706" s="125"/>
      <c r="HUO706" s="186"/>
      <c r="HUP706" s="186"/>
      <c r="HUQ706" s="125"/>
      <c r="HUR706" s="125"/>
      <c r="HUS706" s="186"/>
      <c r="HUT706" s="186"/>
      <c r="HUU706" s="125"/>
      <c r="HUV706" s="125"/>
      <c r="HUW706" s="186"/>
      <c r="HUX706" s="186"/>
      <c r="HUY706" s="125"/>
      <c r="HUZ706" s="125"/>
      <c r="HVA706" s="186"/>
      <c r="HVB706" s="186"/>
      <c r="HVC706" s="125"/>
      <c r="HVD706" s="125"/>
      <c r="HVE706" s="186"/>
      <c r="HVF706" s="186"/>
      <c r="HVG706" s="125"/>
      <c r="HVH706" s="125"/>
      <c r="HVI706" s="186"/>
      <c r="HVJ706" s="186"/>
      <c r="HVK706" s="125"/>
      <c r="HVL706" s="125"/>
      <c r="HVM706" s="186"/>
      <c r="HVN706" s="186"/>
      <c r="HVO706" s="125"/>
      <c r="HVP706" s="125"/>
      <c r="HVQ706" s="186"/>
      <c r="HVR706" s="186"/>
      <c r="HVS706" s="125"/>
      <c r="HVT706" s="125"/>
      <c r="HVU706" s="186"/>
      <c r="HVV706" s="186"/>
      <c r="HVW706" s="125"/>
      <c r="HVX706" s="125"/>
      <c r="HVY706" s="186"/>
      <c r="HVZ706" s="186"/>
      <c r="HWA706" s="125"/>
      <c r="HWB706" s="125"/>
      <c r="HWC706" s="186"/>
      <c r="HWD706" s="186"/>
      <c r="HWE706" s="125"/>
      <c r="HWF706" s="125"/>
      <c r="HWG706" s="186"/>
      <c r="HWH706" s="186"/>
      <c r="HWI706" s="125"/>
      <c r="HWJ706" s="125"/>
      <c r="HWK706" s="186"/>
      <c r="HWL706" s="186"/>
      <c r="HWM706" s="125"/>
      <c r="HWN706" s="125"/>
      <c r="HWO706" s="186"/>
      <c r="HWP706" s="186"/>
      <c r="HWQ706" s="125"/>
      <c r="HWR706" s="125"/>
      <c r="HWS706" s="186"/>
      <c r="HWT706" s="186"/>
      <c r="HWU706" s="125"/>
      <c r="HWV706" s="125"/>
      <c r="HWW706" s="186"/>
      <c r="HWX706" s="186"/>
      <c r="HWY706" s="125"/>
      <c r="HWZ706" s="125"/>
      <c r="HXA706" s="186"/>
      <c r="HXB706" s="186"/>
      <c r="HXC706" s="125"/>
      <c r="HXD706" s="125"/>
      <c r="HXE706" s="186"/>
      <c r="HXF706" s="186"/>
      <c r="HXG706" s="125"/>
      <c r="HXH706" s="125"/>
      <c r="HXI706" s="186"/>
      <c r="HXJ706" s="186"/>
      <c r="HXK706" s="125"/>
      <c r="HXL706" s="125"/>
      <c r="HXM706" s="186"/>
      <c r="HXN706" s="186"/>
      <c r="HXO706" s="125"/>
      <c r="HXP706" s="125"/>
      <c r="HXQ706" s="186"/>
      <c r="HXR706" s="186"/>
      <c r="HXS706" s="125"/>
      <c r="HXT706" s="125"/>
      <c r="HXU706" s="186"/>
      <c r="HXV706" s="186"/>
      <c r="HXW706" s="125"/>
      <c r="HXX706" s="125"/>
      <c r="HXY706" s="186"/>
      <c r="HXZ706" s="186"/>
      <c r="HYA706" s="125"/>
      <c r="HYB706" s="125"/>
      <c r="HYC706" s="186"/>
      <c r="HYD706" s="186"/>
      <c r="HYE706" s="125"/>
      <c r="HYF706" s="125"/>
      <c r="HYG706" s="186"/>
      <c r="HYH706" s="186"/>
      <c r="HYI706" s="125"/>
      <c r="HYJ706" s="125"/>
      <c r="HYK706" s="186"/>
      <c r="HYL706" s="186"/>
      <c r="HYM706" s="125"/>
      <c r="HYN706" s="125"/>
      <c r="HYO706" s="186"/>
      <c r="HYP706" s="186"/>
      <c r="HYQ706" s="125"/>
      <c r="HYR706" s="125"/>
      <c r="HYS706" s="186"/>
      <c r="HYT706" s="186"/>
      <c r="HYU706" s="125"/>
      <c r="HYV706" s="125"/>
      <c r="HYW706" s="186"/>
      <c r="HYX706" s="186"/>
      <c r="HYY706" s="125"/>
      <c r="HYZ706" s="125"/>
      <c r="HZA706" s="186"/>
      <c r="HZB706" s="186"/>
      <c r="HZC706" s="125"/>
      <c r="HZD706" s="125"/>
      <c r="HZE706" s="186"/>
      <c r="HZF706" s="186"/>
      <c r="HZG706" s="125"/>
      <c r="HZH706" s="125"/>
      <c r="HZI706" s="186"/>
      <c r="HZJ706" s="186"/>
      <c r="HZK706" s="125"/>
      <c r="HZL706" s="125"/>
      <c r="HZM706" s="186"/>
      <c r="HZN706" s="186"/>
      <c r="HZO706" s="125"/>
      <c r="HZP706" s="125"/>
      <c r="HZQ706" s="186"/>
      <c r="HZR706" s="186"/>
      <c r="HZS706" s="125"/>
      <c r="HZT706" s="125"/>
      <c r="HZU706" s="186"/>
      <c r="HZV706" s="186"/>
      <c r="HZW706" s="125"/>
      <c r="HZX706" s="125"/>
      <c r="HZY706" s="186"/>
      <c r="HZZ706" s="186"/>
      <c r="IAA706" s="125"/>
      <c r="IAB706" s="125"/>
      <c r="IAC706" s="186"/>
      <c r="IAD706" s="186"/>
      <c r="IAE706" s="125"/>
      <c r="IAF706" s="125"/>
      <c r="IAG706" s="186"/>
      <c r="IAH706" s="186"/>
      <c r="IAI706" s="125"/>
      <c r="IAJ706" s="125"/>
      <c r="IAK706" s="186"/>
      <c r="IAL706" s="186"/>
      <c r="IAM706" s="125"/>
      <c r="IAN706" s="125"/>
      <c r="IAO706" s="186"/>
      <c r="IAP706" s="186"/>
      <c r="IAQ706" s="125"/>
      <c r="IAR706" s="125"/>
      <c r="IAS706" s="186"/>
      <c r="IAT706" s="186"/>
      <c r="IAU706" s="125"/>
      <c r="IAV706" s="125"/>
      <c r="IAW706" s="186"/>
      <c r="IAX706" s="186"/>
      <c r="IAY706" s="125"/>
      <c r="IAZ706" s="125"/>
      <c r="IBA706" s="186"/>
      <c r="IBB706" s="186"/>
      <c r="IBC706" s="125"/>
      <c r="IBD706" s="125"/>
      <c r="IBE706" s="186"/>
      <c r="IBF706" s="186"/>
      <c r="IBG706" s="125"/>
      <c r="IBH706" s="125"/>
      <c r="IBI706" s="186"/>
      <c r="IBJ706" s="186"/>
      <c r="IBK706" s="125"/>
      <c r="IBL706" s="125"/>
      <c r="IBM706" s="186"/>
      <c r="IBN706" s="186"/>
      <c r="IBO706" s="125"/>
      <c r="IBP706" s="125"/>
      <c r="IBQ706" s="186"/>
      <c r="IBR706" s="186"/>
      <c r="IBS706" s="125"/>
      <c r="IBT706" s="125"/>
      <c r="IBU706" s="186"/>
      <c r="IBV706" s="186"/>
      <c r="IBW706" s="125"/>
      <c r="IBX706" s="125"/>
      <c r="IBY706" s="186"/>
      <c r="IBZ706" s="186"/>
      <c r="ICA706" s="125"/>
      <c r="ICB706" s="125"/>
      <c r="ICC706" s="186"/>
      <c r="ICD706" s="186"/>
      <c r="ICE706" s="125"/>
      <c r="ICF706" s="125"/>
      <c r="ICG706" s="186"/>
      <c r="ICH706" s="186"/>
      <c r="ICI706" s="125"/>
      <c r="ICJ706" s="125"/>
      <c r="ICK706" s="186"/>
      <c r="ICL706" s="186"/>
      <c r="ICM706" s="125"/>
      <c r="ICN706" s="125"/>
      <c r="ICO706" s="186"/>
      <c r="ICP706" s="186"/>
      <c r="ICQ706" s="125"/>
      <c r="ICR706" s="125"/>
      <c r="ICS706" s="186"/>
      <c r="ICT706" s="186"/>
      <c r="ICU706" s="125"/>
      <c r="ICV706" s="125"/>
      <c r="ICW706" s="186"/>
      <c r="ICX706" s="186"/>
      <c r="ICY706" s="125"/>
      <c r="ICZ706" s="125"/>
      <c r="IDA706" s="186"/>
      <c r="IDB706" s="186"/>
      <c r="IDC706" s="125"/>
      <c r="IDD706" s="125"/>
      <c r="IDE706" s="186"/>
      <c r="IDF706" s="186"/>
      <c r="IDG706" s="125"/>
      <c r="IDH706" s="125"/>
      <c r="IDI706" s="186"/>
      <c r="IDJ706" s="186"/>
      <c r="IDK706" s="125"/>
      <c r="IDL706" s="125"/>
      <c r="IDM706" s="186"/>
      <c r="IDN706" s="186"/>
      <c r="IDO706" s="125"/>
      <c r="IDP706" s="125"/>
      <c r="IDQ706" s="186"/>
      <c r="IDR706" s="186"/>
      <c r="IDS706" s="125"/>
      <c r="IDT706" s="125"/>
      <c r="IDU706" s="186"/>
      <c r="IDV706" s="186"/>
      <c r="IDW706" s="125"/>
      <c r="IDX706" s="125"/>
      <c r="IDY706" s="186"/>
      <c r="IDZ706" s="186"/>
      <c r="IEA706" s="125"/>
      <c r="IEB706" s="125"/>
      <c r="IEC706" s="186"/>
      <c r="IED706" s="186"/>
      <c r="IEE706" s="125"/>
      <c r="IEF706" s="125"/>
      <c r="IEG706" s="186"/>
      <c r="IEH706" s="186"/>
      <c r="IEI706" s="125"/>
      <c r="IEJ706" s="125"/>
      <c r="IEK706" s="186"/>
      <c r="IEL706" s="186"/>
      <c r="IEM706" s="125"/>
      <c r="IEN706" s="125"/>
      <c r="IEO706" s="186"/>
      <c r="IEP706" s="186"/>
      <c r="IEQ706" s="125"/>
      <c r="IER706" s="125"/>
      <c r="IES706" s="186"/>
      <c r="IET706" s="186"/>
      <c r="IEU706" s="125"/>
      <c r="IEV706" s="125"/>
      <c r="IEW706" s="186"/>
      <c r="IEX706" s="186"/>
      <c r="IEY706" s="125"/>
      <c r="IEZ706" s="125"/>
      <c r="IFA706" s="186"/>
      <c r="IFB706" s="186"/>
      <c r="IFC706" s="125"/>
      <c r="IFD706" s="125"/>
      <c r="IFE706" s="186"/>
      <c r="IFF706" s="186"/>
      <c r="IFG706" s="125"/>
      <c r="IFH706" s="125"/>
      <c r="IFI706" s="186"/>
      <c r="IFJ706" s="186"/>
      <c r="IFK706" s="125"/>
      <c r="IFL706" s="125"/>
      <c r="IFM706" s="186"/>
      <c r="IFN706" s="186"/>
      <c r="IFO706" s="125"/>
      <c r="IFP706" s="125"/>
      <c r="IFQ706" s="186"/>
      <c r="IFR706" s="186"/>
      <c r="IFS706" s="125"/>
      <c r="IFT706" s="125"/>
      <c r="IFU706" s="186"/>
      <c r="IFV706" s="186"/>
      <c r="IFW706" s="125"/>
      <c r="IFX706" s="125"/>
      <c r="IFY706" s="186"/>
      <c r="IFZ706" s="186"/>
      <c r="IGA706" s="125"/>
      <c r="IGB706" s="125"/>
      <c r="IGC706" s="186"/>
      <c r="IGD706" s="186"/>
      <c r="IGE706" s="125"/>
      <c r="IGF706" s="125"/>
      <c r="IGG706" s="186"/>
      <c r="IGH706" s="186"/>
      <c r="IGI706" s="125"/>
      <c r="IGJ706" s="125"/>
      <c r="IGK706" s="186"/>
      <c r="IGL706" s="186"/>
      <c r="IGM706" s="125"/>
      <c r="IGN706" s="125"/>
      <c r="IGO706" s="186"/>
      <c r="IGP706" s="186"/>
      <c r="IGQ706" s="125"/>
      <c r="IGR706" s="125"/>
      <c r="IGS706" s="186"/>
      <c r="IGT706" s="186"/>
      <c r="IGU706" s="125"/>
      <c r="IGV706" s="125"/>
      <c r="IGW706" s="186"/>
      <c r="IGX706" s="186"/>
      <c r="IGY706" s="125"/>
      <c r="IGZ706" s="125"/>
      <c r="IHA706" s="186"/>
      <c r="IHB706" s="186"/>
      <c r="IHC706" s="125"/>
      <c r="IHD706" s="125"/>
      <c r="IHE706" s="186"/>
      <c r="IHF706" s="186"/>
      <c r="IHG706" s="125"/>
      <c r="IHH706" s="125"/>
      <c r="IHI706" s="186"/>
      <c r="IHJ706" s="186"/>
      <c r="IHK706" s="125"/>
      <c r="IHL706" s="125"/>
      <c r="IHM706" s="186"/>
      <c r="IHN706" s="186"/>
      <c r="IHO706" s="125"/>
      <c r="IHP706" s="125"/>
      <c r="IHQ706" s="186"/>
      <c r="IHR706" s="186"/>
      <c r="IHS706" s="125"/>
      <c r="IHT706" s="125"/>
      <c r="IHU706" s="186"/>
      <c r="IHV706" s="186"/>
      <c r="IHW706" s="125"/>
      <c r="IHX706" s="125"/>
      <c r="IHY706" s="186"/>
      <c r="IHZ706" s="186"/>
      <c r="IIA706" s="125"/>
      <c r="IIB706" s="125"/>
      <c r="IIC706" s="186"/>
      <c r="IID706" s="186"/>
      <c r="IIE706" s="125"/>
      <c r="IIF706" s="125"/>
      <c r="IIG706" s="186"/>
      <c r="IIH706" s="186"/>
      <c r="III706" s="125"/>
      <c r="IIJ706" s="125"/>
      <c r="IIK706" s="186"/>
      <c r="IIL706" s="186"/>
      <c r="IIM706" s="125"/>
      <c r="IIN706" s="125"/>
      <c r="IIO706" s="186"/>
      <c r="IIP706" s="186"/>
      <c r="IIQ706" s="125"/>
      <c r="IIR706" s="125"/>
      <c r="IIS706" s="186"/>
      <c r="IIT706" s="186"/>
      <c r="IIU706" s="125"/>
      <c r="IIV706" s="125"/>
      <c r="IIW706" s="186"/>
      <c r="IIX706" s="186"/>
      <c r="IIY706" s="125"/>
      <c r="IIZ706" s="125"/>
      <c r="IJA706" s="186"/>
      <c r="IJB706" s="186"/>
      <c r="IJC706" s="125"/>
      <c r="IJD706" s="125"/>
      <c r="IJE706" s="186"/>
      <c r="IJF706" s="186"/>
      <c r="IJG706" s="125"/>
      <c r="IJH706" s="125"/>
      <c r="IJI706" s="186"/>
      <c r="IJJ706" s="186"/>
      <c r="IJK706" s="125"/>
      <c r="IJL706" s="125"/>
      <c r="IJM706" s="186"/>
      <c r="IJN706" s="186"/>
      <c r="IJO706" s="125"/>
      <c r="IJP706" s="125"/>
      <c r="IJQ706" s="186"/>
      <c r="IJR706" s="186"/>
      <c r="IJS706" s="125"/>
      <c r="IJT706" s="125"/>
      <c r="IJU706" s="186"/>
      <c r="IJV706" s="186"/>
      <c r="IJW706" s="125"/>
      <c r="IJX706" s="125"/>
      <c r="IJY706" s="186"/>
      <c r="IJZ706" s="186"/>
      <c r="IKA706" s="125"/>
      <c r="IKB706" s="125"/>
      <c r="IKC706" s="186"/>
      <c r="IKD706" s="186"/>
      <c r="IKE706" s="125"/>
      <c r="IKF706" s="125"/>
      <c r="IKG706" s="186"/>
      <c r="IKH706" s="186"/>
      <c r="IKI706" s="125"/>
      <c r="IKJ706" s="125"/>
      <c r="IKK706" s="186"/>
      <c r="IKL706" s="186"/>
      <c r="IKM706" s="125"/>
      <c r="IKN706" s="125"/>
      <c r="IKO706" s="186"/>
      <c r="IKP706" s="186"/>
      <c r="IKQ706" s="125"/>
      <c r="IKR706" s="125"/>
      <c r="IKS706" s="186"/>
      <c r="IKT706" s="186"/>
      <c r="IKU706" s="125"/>
      <c r="IKV706" s="125"/>
      <c r="IKW706" s="186"/>
      <c r="IKX706" s="186"/>
      <c r="IKY706" s="125"/>
      <c r="IKZ706" s="125"/>
      <c r="ILA706" s="186"/>
      <c r="ILB706" s="186"/>
      <c r="ILC706" s="125"/>
      <c r="ILD706" s="125"/>
      <c r="ILE706" s="186"/>
      <c r="ILF706" s="186"/>
      <c r="ILG706" s="125"/>
      <c r="ILH706" s="125"/>
      <c r="ILI706" s="186"/>
      <c r="ILJ706" s="186"/>
      <c r="ILK706" s="125"/>
      <c r="ILL706" s="125"/>
      <c r="ILM706" s="186"/>
      <c r="ILN706" s="186"/>
      <c r="ILO706" s="125"/>
      <c r="ILP706" s="125"/>
      <c r="ILQ706" s="186"/>
      <c r="ILR706" s="186"/>
      <c r="ILS706" s="125"/>
      <c r="ILT706" s="125"/>
      <c r="ILU706" s="186"/>
      <c r="ILV706" s="186"/>
      <c r="ILW706" s="125"/>
      <c r="ILX706" s="125"/>
      <c r="ILY706" s="186"/>
      <c r="ILZ706" s="186"/>
      <c r="IMA706" s="125"/>
      <c r="IMB706" s="125"/>
      <c r="IMC706" s="186"/>
      <c r="IMD706" s="186"/>
      <c r="IME706" s="125"/>
      <c r="IMF706" s="125"/>
      <c r="IMG706" s="186"/>
      <c r="IMH706" s="186"/>
      <c r="IMI706" s="125"/>
      <c r="IMJ706" s="125"/>
      <c r="IMK706" s="186"/>
      <c r="IML706" s="186"/>
      <c r="IMM706" s="125"/>
      <c r="IMN706" s="125"/>
      <c r="IMO706" s="186"/>
      <c r="IMP706" s="186"/>
      <c r="IMQ706" s="125"/>
      <c r="IMR706" s="125"/>
      <c r="IMS706" s="186"/>
      <c r="IMT706" s="186"/>
      <c r="IMU706" s="125"/>
      <c r="IMV706" s="125"/>
      <c r="IMW706" s="186"/>
      <c r="IMX706" s="186"/>
      <c r="IMY706" s="125"/>
      <c r="IMZ706" s="125"/>
      <c r="INA706" s="186"/>
      <c r="INB706" s="186"/>
      <c r="INC706" s="125"/>
      <c r="IND706" s="125"/>
      <c r="INE706" s="186"/>
      <c r="INF706" s="186"/>
      <c r="ING706" s="125"/>
      <c r="INH706" s="125"/>
      <c r="INI706" s="186"/>
      <c r="INJ706" s="186"/>
      <c r="INK706" s="125"/>
      <c r="INL706" s="125"/>
      <c r="INM706" s="186"/>
      <c r="INN706" s="186"/>
      <c r="INO706" s="125"/>
      <c r="INP706" s="125"/>
      <c r="INQ706" s="186"/>
      <c r="INR706" s="186"/>
      <c r="INS706" s="125"/>
      <c r="INT706" s="125"/>
      <c r="INU706" s="186"/>
      <c r="INV706" s="186"/>
      <c r="INW706" s="125"/>
      <c r="INX706" s="125"/>
      <c r="INY706" s="186"/>
      <c r="INZ706" s="186"/>
      <c r="IOA706" s="125"/>
      <c r="IOB706" s="125"/>
      <c r="IOC706" s="186"/>
      <c r="IOD706" s="186"/>
      <c r="IOE706" s="125"/>
      <c r="IOF706" s="125"/>
      <c r="IOG706" s="186"/>
      <c r="IOH706" s="186"/>
      <c r="IOI706" s="125"/>
      <c r="IOJ706" s="125"/>
      <c r="IOK706" s="186"/>
      <c r="IOL706" s="186"/>
      <c r="IOM706" s="125"/>
      <c r="ION706" s="125"/>
      <c r="IOO706" s="186"/>
      <c r="IOP706" s="186"/>
      <c r="IOQ706" s="125"/>
      <c r="IOR706" s="125"/>
      <c r="IOS706" s="186"/>
      <c r="IOT706" s="186"/>
      <c r="IOU706" s="125"/>
      <c r="IOV706" s="125"/>
      <c r="IOW706" s="186"/>
      <c r="IOX706" s="186"/>
      <c r="IOY706" s="125"/>
      <c r="IOZ706" s="125"/>
      <c r="IPA706" s="186"/>
      <c r="IPB706" s="186"/>
      <c r="IPC706" s="125"/>
      <c r="IPD706" s="125"/>
      <c r="IPE706" s="186"/>
      <c r="IPF706" s="186"/>
      <c r="IPG706" s="125"/>
      <c r="IPH706" s="125"/>
      <c r="IPI706" s="186"/>
      <c r="IPJ706" s="186"/>
      <c r="IPK706" s="125"/>
      <c r="IPL706" s="125"/>
      <c r="IPM706" s="186"/>
      <c r="IPN706" s="186"/>
      <c r="IPO706" s="125"/>
      <c r="IPP706" s="125"/>
      <c r="IPQ706" s="186"/>
      <c r="IPR706" s="186"/>
      <c r="IPS706" s="125"/>
      <c r="IPT706" s="125"/>
      <c r="IPU706" s="186"/>
      <c r="IPV706" s="186"/>
      <c r="IPW706" s="125"/>
      <c r="IPX706" s="125"/>
      <c r="IPY706" s="186"/>
      <c r="IPZ706" s="186"/>
      <c r="IQA706" s="125"/>
      <c r="IQB706" s="125"/>
      <c r="IQC706" s="186"/>
      <c r="IQD706" s="186"/>
      <c r="IQE706" s="125"/>
      <c r="IQF706" s="125"/>
      <c r="IQG706" s="186"/>
      <c r="IQH706" s="186"/>
      <c r="IQI706" s="125"/>
      <c r="IQJ706" s="125"/>
      <c r="IQK706" s="186"/>
      <c r="IQL706" s="186"/>
      <c r="IQM706" s="125"/>
      <c r="IQN706" s="125"/>
      <c r="IQO706" s="186"/>
      <c r="IQP706" s="186"/>
      <c r="IQQ706" s="125"/>
      <c r="IQR706" s="125"/>
      <c r="IQS706" s="186"/>
      <c r="IQT706" s="186"/>
      <c r="IQU706" s="125"/>
      <c r="IQV706" s="125"/>
      <c r="IQW706" s="186"/>
      <c r="IQX706" s="186"/>
      <c r="IQY706" s="125"/>
      <c r="IQZ706" s="125"/>
      <c r="IRA706" s="186"/>
      <c r="IRB706" s="186"/>
      <c r="IRC706" s="125"/>
      <c r="IRD706" s="125"/>
      <c r="IRE706" s="186"/>
      <c r="IRF706" s="186"/>
      <c r="IRG706" s="125"/>
      <c r="IRH706" s="125"/>
      <c r="IRI706" s="186"/>
      <c r="IRJ706" s="186"/>
      <c r="IRK706" s="125"/>
      <c r="IRL706" s="125"/>
      <c r="IRM706" s="186"/>
      <c r="IRN706" s="186"/>
      <c r="IRO706" s="125"/>
      <c r="IRP706" s="125"/>
      <c r="IRQ706" s="186"/>
      <c r="IRR706" s="186"/>
      <c r="IRS706" s="125"/>
      <c r="IRT706" s="125"/>
      <c r="IRU706" s="186"/>
      <c r="IRV706" s="186"/>
      <c r="IRW706" s="125"/>
      <c r="IRX706" s="125"/>
      <c r="IRY706" s="186"/>
      <c r="IRZ706" s="186"/>
      <c r="ISA706" s="125"/>
      <c r="ISB706" s="125"/>
      <c r="ISC706" s="186"/>
      <c r="ISD706" s="186"/>
      <c r="ISE706" s="125"/>
      <c r="ISF706" s="125"/>
      <c r="ISG706" s="186"/>
      <c r="ISH706" s="186"/>
      <c r="ISI706" s="125"/>
      <c r="ISJ706" s="125"/>
      <c r="ISK706" s="186"/>
      <c r="ISL706" s="186"/>
      <c r="ISM706" s="125"/>
      <c r="ISN706" s="125"/>
      <c r="ISO706" s="186"/>
      <c r="ISP706" s="186"/>
      <c r="ISQ706" s="125"/>
      <c r="ISR706" s="125"/>
      <c r="ISS706" s="186"/>
      <c r="IST706" s="186"/>
      <c r="ISU706" s="125"/>
      <c r="ISV706" s="125"/>
      <c r="ISW706" s="186"/>
      <c r="ISX706" s="186"/>
      <c r="ISY706" s="125"/>
      <c r="ISZ706" s="125"/>
      <c r="ITA706" s="186"/>
      <c r="ITB706" s="186"/>
      <c r="ITC706" s="125"/>
      <c r="ITD706" s="125"/>
      <c r="ITE706" s="186"/>
      <c r="ITF706" s="186"/>
      <c r="ITG706" s="125"/>
      <c r="ITH706" s="125"/>
      <c r="ITI706" s="186"/>
      <c r="ITJ706" s="186"/>
      <c r="ITK706" s="125"/>
      <c r="ITL706" s="125"/>
      <c r="ITM706" s="186"/>
      <c r="ITN706" s="186"/>
      <c r="ITO706" s="125"/>
      <c r="ITP706" s="125"/>
      <c r="ITQ706" s="186"/>
      <c r="ITR706" s="186"/>
      <c r="ITS706" s="125"/>
      <c r="ITT706" s="125"/>
      <c r="ITU706" s="186"/>
      <c r="ITV706" s="186"/>
      <c r="ITW706" s="125"/>
      <c r="ITX706" s="125"/>
      <c r="ITY706" s="186"/>
      <c r="ITZ706" s="186"/>
      <c r="IUA706" s="125"/>
      <c r="IUB706" s="125"/>
      <c r="IUC706" s="186"/>
      <c r="IUD706" s="186"/>
      <c r="IUE706" s="125"/>
      <c r="IUF706" s="125"/>
      <c r="IUG706" s="186"/>
      <c r="IUH706" s="186"/>
      <c r="IUI706" s="125"/>
      <c r="IUJ706" s="125"/>
      <c r="IUK706" s="186"/>
      <c r="IUL706" s="186"/>
      <c r="IUM706" s="125"/>
      <c r="IUN706" s="125"/>
      <c r="IUO706" s="186"/>
      <c r="IUP706" s="186"/>
      <c r="IUQ706" s="125"/>
      <c r="IUR706" s="125"/>
      <c r="IUS706" s="186"/>
      <c r="IUT706" s="186"/>
      <c r="IUU706" s="125"/>
      <c r="IUV706" s="125"/>
      <c r="IUW706" s="186"/>
      <c r="IUX706" s="186"/>
      <c r="IUY706" s="125"/>
      <c r="IUZ706" s="125"/>
      <c r="IVA706" s="186"/>
      <c r="IVB706" s="186"/>
      <c r="IVC706" s="125"/>
      <c r="IVD706" s="125"/>
      <c r="IVE706" s="186"/>
      <c r="IVF706" s="186"/>
      <c r="IVG706" s="125"/>
      <c r="IVH706" s="125"/>
      <c r="IVI706" s="186"/>
      <c r="IVJ706" s="186"/>
      <c r="IVK706" s="125"/>
      <c r="IVL706" s="125"/>
      <c r="IVM706" s="186"/>
      <c r="IVN706" s="186"/>
      <c r="IVO706" s="125"/>
      <c r="IVP706" s="125"/>
      <c r="IVQ706" s="186"/>
      <c r="IVR706" s="186"/>
      <c r="IVS706" s="125"/>
      <c r="IVT706" s="125"/>
      <c r="IVU706" s="186"/>
      <c r="IVV706" s="186"/>
      <c r="IVW706" s="125"/>
      <c r="IVX706" s="125"/>
      <c r="IVY706" s="186"/>
      <c r="IVZ706" s="186"/>
      <c r="IWA706" s="125"/>
      <c r="IWB706" s="125"/>
      <c r="IWC706" s="186"/>
      <c r="IWD706" s="186"/>
      <c r="IWE706" s="125"/>
      <c r="IWF706" s="125"/>
      <c r="IWG706" s="186"/>
      <c r="IWH706" s="186"/>
      <c r="IWI706" s="125"/>
      <c r="IWJ706" s="125"/>
      <c r="IWK706" s="186"/>
      <c r="IWL706" s="186"/>
      <c r="IWM706" s="125"/>
      <c r="IWN706" s="125"/>
      <c r="IWO706" s="186"/>
      <c r="IWP706" s="186"/>
      <c r="IWQ706" s="125"/>
      <c r="IWR706" s="125"/>
      <c r="IWS706" s="186"/>
      <c r="IWT706" s="186"/>
      <c r="IWU706" s="125"/>
      <c r="IWV706" s="125"/>
      <c r="IWW706" s="186"/>
      <c r="IWX706" s="186"/>
      <c r="IWY706" s="125"/>
      <c r="IWZ706" s="125"/>
      <c r="IXA706" s="186"/>
      <c r="IXB706" s="186"/>
      <c r="IXC706" s="125"/>
      <c r="IXD706" s="125"/>
      <c r="IXE706" s="186"/>
      <c r="IXF706" s="186"/>
      <c r="IXG706" s="125"/>
      <c r="IXH706" s="125"/>
      <c r="IXI706" s="186"/>
      <c r="IXJ706" s="186"/>
      <c r="IXK706" s="125"/>
      <c r="IXL706" s="125"/>
      <c r="IXM706" s="186"/>
      <c r="IXN706" s="186"/>
      <c r="IXO706" s="125"/>
      <c r="IXP706" s="125"/>
      <c r="IXQ706" s="186"/>
      <c r="IXR706" s="186"/>
      <c r="IXS706" s="125"/>
      <c r="IXT706" s="125"/>
      <c r="IXU706" s="186"/>
      <c r="IXV706" s="186"/>
      <c r="IXW706" s="125"/>
      <c r="IXX706" s="125"/>
      <c r="IXY706" s="186"/>
      <c r="IXZ706" s="186"/>
      <c r="IYA706" s="125"/>
      <c r="IYB706" s="125"/>
      <c r="IYC706" s="186"/>
      <c r="IYD706" s="186"/>
      <c r="IYE706" s="125"/>
      <c r="IYF706" s="125"/>
      <c r="IYG706" s="186"/>
      <c r="IYH706" s="186"/>
      <c r="IYI706" s="125"/>
      <c r="IYJ706" s="125"/>
      <c r="IYK706" s="186"/>
      <c r="IYL706" s="186"/>
      <c r="IYM706" s="125"/>
      <c r="IYN706" s="125"/>
      <c r="IYO706" s="186"/>
      <c r="IYP706" s="186"/>
      <c r="IYQ706" s="125"/>
      <c r="IYR706" s="125"/>
      <c r="IYS706" s="186"/>
      <c r="IYT706" s="186"/>
      <c r="IYU706" s="125"/>
      <c r="IYV706" s="125"/>
      <c r="IYW706" s="186"/>
      <c r="IYX706" s="186"/>
      <c r="IYY706" s="125"/>
      <c r="IYZ706" s="125"/>
      <c r="IZA706" s="186"/>
      <c r="IZB706" s="186"/>
      <c r="IZC706" s="125"/>
      <c r="IZD706" s="125"/>
      <c r="IZE706" s="186"/>
      <c r="IZF706" s="186"/>
      <c r="IZG706" s="125"/>
      <c r="IZH706" s="125"/>
      <c r="IZI706" s="186"/>
      <c r="IZJ706" s="186"/>
      <c r="IZK706" s="125"/>
      <c r="IZL706" s="125"/>
      <c r="IZM706" s="186"/>
      <c r="IZN706" s="186"/>
      <c r="IZO706" s="125"/>
      <c r="IZP706" s="125"/>
      <c r="IZQ706" s="186"/>
      <c r="IZR706" s="186"/>
      <c r="IZS706" s="125"/>
      <c r="IZT706" s="125"/>
      <c r="IZU706" s="186"/>
      <c r="IZV706" s="186"/>
      <c r="IZW706" s="125"/>
      <c r="IZX706" s="125"/>
      <c r="IZY706" s="186"/>
      <c r="IZZ706" s="186"/>
      <c r="JAA706" s="125"/>
      <c r="JAB706" s="125"/>
      <c r="JAC706" s="186"/>
      <c r="JAD706" s="186"/>
      <c r="JAE706" s="125"/>
      <c r="JAF706" s="125"/>
      <c r="JAG706" s="186"/>
      <c r="JAH706" s="186"/>
      <c r="JAI706" s="125"/>
      <c r="JAJ706" s="125"/>
      <c r="JAK706" s="186"/>
      <c r="JAL706" s="186"/>
      <c r="JAM706" s="125"/>
      <c r="JAN706" s="125"/>
      <c r="JAO706" s="186"/>
      <c r="JAP706" s="186"/>
      <c r="JAQ706" s="125"/>
      <c r="JAR706" s="125"/>
      <c r="JAS706" s="186"/>
      <c r="JAT706" s="186"/>
      <c r="JAU706" s="125"/>
      <c r="JAV706" s="125"/>
      <c r="JAW706" s="186"/>
      <c r="JAX706" s="186"/>
      <c r="JAY706" s="125"/>
      <c r="JAZ706" s="125"/>
      <c r="JBA706" s="186"/>
      <c r="JBB706" s="186"/>
      <c r="JBC706" s="125"/>
      <c r="JBD706" s="125"/>
      <c r="JBE706" s="186"/>
      <c r="JBF706" s="186"/>
      <c r="JBG706" s="125"/>
      <c r="JBH706" s="125"/>
      <c r="JBI706" s="186"/>
      <c r="JBJ706" s="186"/>
      <c r="JBK706" s="125"/>
      <c r="JBL706" s="125"/>
      <c r="JBM706" s="186"/>
      <c r="JBN706" s="186"/>
      <c r="JBO706" s="125"/>
      <c r="JBP706" s="125"/>
      <c r="JBQ706" s="186"/>
      <c r="JBR706" s="186"/>
      <c r="JBS706" s="125"/>
      <c r="JBT706" s="125"/>
      <c r="JBU706" s="186"/>
      <c r="JBV706" s="186"/>
      <c r="JBW706" s="125"/>
      <c r="JBX706" s="125"/>
      <c r="JBY706" s="186"/>
      <c r="JBZ706" s="186"/>
      <c r="JCA706" s="125"/>
      <c r="JCB706" s="125"/>
      <c r="JCC706" s="186"/>
      <c r="JCD706" s="186"/>
      <c r="JCE706" s="125"/>
      <c r="JCF706" s="125"/>
      <c r="JCG706" s="186"/>
      <c r="JCH706" s="186"/>
      <c r="JCI706" s="125"/>
      <c r="JCJ706" s="125"/>
      <c r="JCK706" s="186"/>
      <c r="JCL706" s="186"/>
      <c r="JCM706" s="125"/>
      <c r="JCN706" s="125"/>
      <c r="JCO706" s="186"/>
      <c r="JCP706" s="186"/>
      <c r="JCQ706" s="125"/>
      <c r="JCR706" s="125"/>
      <c r="JCS706" s="186"/>
      <c r="JCT706" s="186"/>
      <c r="JCU706" s="125"/>
      <c r="JCV706" s="125"/>
      <c r="JCW706" s="186"/>
      <c r="JCX706" s="186"/>
      <c r="JCY706" s="125"/>
      <c r="JCZ706" s="125"/>
      <c r="JDA706" s="186"/>
      <c r="JDB706" s="186"/>
      <c r="JDC706" s="125"/>
      <c r="JDD706" s="125"/>
      <c r="JDE706" s="186"/>
      <c r="JDF706" s="186"/>
      <c r="JDG706" s="125"/>
      <c r="JDH706" s="125"/>
      <c r="JDI706" s="186"/>
      <c r="JDJ706" s="186"/>
      <c r="JDK706" s="125"/>
      <c r="JDL706" s="125"/>
      <c r="JDM706" s="186"/>
      <c r="JDN706" s="186"/>
      <c r="JDO706" s="125"/>
      <c r="JDP706" s="125"/>
      <c r="JDQ706" s="186"/>
      <c r="JDR706" s="186"/>
      <c r="JDS706" s="125"/>
      <c r="JDT706" s="125"/>
      <c r="JDU706" s="186"/>
      <c r="JDV706" s="186"/>
      <c r="JDW706" s="125"/>
      <c r="JDX706" s="125"/>
      <c r="JDY706" s="186"/>
      <c r="JDZ706" s="186"/>
      <c r="JEA706" s="125"/>
      <c r="JEB706" s="125"/>
      <c r="JEC706" s="186"/>
      <c r="JED706" s="186"/>
      <c r="JEE706" s="125"/>
      <c r="JEF706" s="125"/>
      <c r="JEG706" s="186"/>
      <c r="JEH706" s="186"/>
      <c r="JEI706" s="125"/>
      <c r="JEJ706" s="125"/>
      <c r="JEK706" s="186"/>
      <c r="JEL706" s="186"/>
      <c r="JEM706" s="125"/>
      <c r="JEN706" s="125"/>
      <c r="JEO706" s="186"/>
      <c r="JEP706" s="186"/>
      <c r="JEQ706" s="125"/>
      <c r="JER706" s="125"/>
      <c r="JES706" s="186"/>
      <c r="JET706" s="186"/>
      <c r="JEU706" s="125"/>
      <c r="JEV706" s="125"/>
      <c r="JEW706" s="186"/>
      <c r="JEX706" s="186"/>
      <c r="JEY706" s="125"/>
      <c r="JEZ706" s="125"/>
      <c r="JFA706" s="186"/>
      <c r="JFB706" s="186"/>
      <c r="JFC706" s="125"/>
      <c r="JFD706" s="125"/>
      <c r="JFE706" s="186"/>
      <c r="JFF706" s="186"/>
      <c r="JFG706" s="125"/>
      <c r="JFH706" s="125"/>
      <c r="JFI706" s="186"/>
      <c r="JFJ706" s="186"/>
      <c r="JFK706" s="125"/>
      <c r="JFL706" s="125"/>
      <c r="JFM706" s="186"/>
      <c r="JFN706" s="186"/>
      <c r="JFO706" s="125"/>
      <c r="JFP706" s="125"/>
      <c r="JFQ706" s="186"/>
      <c r="JFR706" s="186"/>
      <c r="JFS706" s="125"/>
      <c r="JFT706" s="125"/>
      <c r="JFU706" s="186"/>
      <c r="JFV706" s="186"/>
      <c r="JFW706" s="125"/>
      <c r="JFX706" s="125"/>
      <c r="JFY706" s="186"/>
      <c r="JFZ706" s="186"/>
      <c r="JGA706" s="125"/>
      <c r="JGB706" s="125"/>
      <c r="JGC706" s="186"/>
      <c r="JGD706" s="186"/>
      <c r="JGE706" s="125"/>
      <c r="JGF706" s="125"/>
      <c r="JGG706" s="186"/>
      <c r="JGH706" s="186"/>
      <c r="JGI706" s="125"/>
      <c r="JGJ706" s="125"/>
      <c r="JGK706" s="186"/>
      <c r="JGL706" s="186"/>
      <c r="JGM706" s="125"/>
      <c r="JGN706" s="125"/>
      <c r="JGO706" s="186"/>
      <c r="JGP706" s="186"/>
      <c r="JGQ706" s="125"/>
      <c r="JGR706" s="125"/>
      <c r="JGS706" s="186"/>
      <c r="JGT706" s="186"/>
      <c r="JGU706" s="125"/>
      <c r="JGV706" s="125"/>
      <c r="JGW706" s="186"/>
      <c r="JGX706" s="186"/>
      <c r="JGY706" s="125"/>
      <c r="JGZ706" s="125"/>
      <c r="JHA706" s="186"/>
      <c r="JHB706" s="186"/>
      <c r="JHC706" s="125"/>
      <c r="JHD706" s="125"/>
      <c r="JHE706" s="186"/>
      <c r="JHF706" s="186"/>
      <c r="JHG706" s="125"/>
      <c r="JHH706" s="125"/>
      <c r="JHI706" s="186"/>
      <c r="JHJ706" s="186"/>
      <c r="JHK706" s="125"/>
      <c r="JHL706" s="125"/>
      <c r="JHM706" s="186"/>
      <c r="JHN706" s="186"/>
      <c r="JHO706" s="125"/>
      <c r="JHP706" s="125"/>
      <c r="JHQ706" s="186"/>
      <c r="JHR706" s="186"/>
      <c r="JHS706" s="125"/>
      <c r="JHT706" s="125"/>
      <c r="JHU706" s="186"/>
      <c r="JHV706" s="186"/>
      <c r="JHW706" s="125"/>
      <c r="JHX706" s="125"/>
      <c r="JHY706" s="186"/>
      <c r="JHZ706" s="186"/>
      <c r="JIA706" s="125"/>
      <c r="JIB706" s="125"/>
      <c r="JIC706" s="186"/>
      <c r="JID706" s="186"/>
      <c r="JIE706" s="125"/>
      <c r="JIF706" s="125"/>
      <c r="JIG706" s="186"/>
      <c r="JIH706" s="186"/>
      <c r="JII706" s="125"/>
      <c r="JIJ706" s="125"/>
      <c r="JIK706" s="186"/>
      <c r="JIL706" s="186"/>
      <c r="JIM706" s="125"/>
      <c r="JIN706" s="125"/>
      <c r="JIO706" s="186"/>
      <c r="JIP706" s="186"/>
      <c r="JIQ706" s="125"/>
      <c r="JIR706" s="125"/>
      <c r="JIS706" s="186"/>
      <c r="JIT706" s="186"/>
      <c r="JIU706" s="125"/>
      <c r="JIV706" s="125"/>
      <c r="JIW706" s="186"/>
      <c r="JIX706" s="186"/>
      <c r="JIY706" s="125"/>
      <c r="JIZ706" s="125"/>
      <c r="JJA706" s="186"/>
      <c r="JJB706" s="186"/>
      <c r="JJC706" s="125"/>
      <c r="JJD706" s="125"/>
      <c r="JJE706" s="186"/>
      <c r="JJF706" s="186"/>
      <c r="JJG706" s="125"/>
      <c r="JJH706" s="125"/>
      <c r="JJI706" s="186"/>
      <c r="JJJ706" s="186"/>
      <c r="JJK706" s="125"/>
      <c r="JJL706" s="125"/>
      <c r="JJM706" s="186"/>
      <c r="JJN706" s="186"/>
      <c r="JJO706" s="125"/>
      <c r="JJP706" s="125"/>
      <c r="JJQ706" s="186"/>
      <c r="JJR706" s="186"/>
      <c r="JJS706" s="125"/>
      <c r="JJT706" s="125"/>
      <c r="JJU706" s="186"/>
      <c r="JJV706" s="186"/>
      <c r="JJW706" s="125"/>
      <c r="JJX706" s="125"/>
      <c r="JJY706" s="186"/>
      <c r="JJZ706" s="186"/>
      <c r="JKA706" s="125"/>
      <c r="JKB706" s="125"/>
      <c r="JKC706" s="186"/>
      <c r="JKD706" s="186"/>
      <c r="JKE706" s="125"/>
      <c r="JKF706" s="125"/>
      <c r="JKG706" s="186"/>
      <c r="JKH706" s="186"/>
      <c r="JKI706" s="125"/>
      <c r="JKJ706" s="125"/>
      <c r="JKK706" s="186"/>
      <c r="JKL706" s="186"/>
      <c r="JKM706" s="125"/>
      <c r="JKN706" s="125"/>
      <c r="JKO706" s="186"/>
      <c r="JKP706" s="186"/>
      <c r="JKQ706" s="125"/>
      <c r="JKR706" s="125"/>
      <c r="JKS706" s="186"/>
      <c r="JKT706" s="186"/>
      <c r="JKU706" s="125"/>
      <c r="JKV706" s="125"/>
      <c r="JKW706" s="186"/>
      <c r="JKX706" s="186"/>
      <c r="JKY706" s="125"/>
      <c r="JKZ706" s="125"/>
      <c r="JLA706" s="186"/>
      <c r="JLB706" s="186"/>
      <c r="JLC706" s="125"/>
      <c r="JLD706" s="125"/>
      <c r="JLE706" s="186"/>
      <c r="JLF706" s="186"/>
      <c r="JLG706" s="125"/>
      <c r="JLH706" s="125"/>
      <c r="JLI706" s="186"/>
      <c r="JLJ706" s="186"/>
      <c r="JLK706" s="125"/>
      <c r="JLL706" s="125"/>
      <c r="JLM706" s="186"/>
      <c r="JLN706" s="186"/>
      <c r="JLO706" s="125"/>
      <c r="JLP706" s="125"/>
      <c r="JLQ706" s="186"/>
      <c r="JLR706" s="186"/>
      <c r="JLS706" s="125"/>
      <c r="JLT706" s="125"/>
      <c r="JLU706" s="186"/>
      <c r="JLV706" s="186"/>
      <c r="JLW706" s="125"/>
      <c r="JLX706" s="125"/>
      <c r="JLY706" s="186"/>
      <c r="JLZ706" s="186"/>
      <c r="JMA706" s="125"/>
      <c r="JMB706" s="125"/>
      <c r="JMC706" s="186"/>
      <c r="JMD706" s="186"/>
      <c r="JME706" s="125"/>
      <c r="JMF706" s="125"/>
      <c r="JMG706" s="186"/>
      <c r="JMH706" s="186"/>
      <c r="JMI706" s="125"/>
      <c r="JMJ706" s="125"/>
      <c r="JMK706" s="186"/>
      <c r="JML706" s="186"/>
      <c r="JMM706" s="125"/>
      <c r="JMN706" s="125"/>
      <c r="JMO706" s="186"/>
      <c r="JMP706" s="186"/>
      <c r="JMQ706" s="125"/>
      <c r="JMR706" s="125"/>
      <c r="JMS706" s="186"/>
      <c r="JMT706" s="186"/>
      <c r="JMU706" s="125"/>
      <c r="JMV706" s="125"/>
      <c r="JMW706" s="186"/>
      <c r="JMX706" s="186"/>
      <c r="JMY706" s="125"/>
      <c r="JMZ706" s="125"/>
      <c r="JNA706" s="186"/>
      <c r="JNB706" s="186"/>
      <c r="JNC706" s="125"/>
      <c r="JND706" s="125"/>
      <c r="JNE706" s="186"/>
      <c r="JNF706" s="186"/>
      <c r="JNG706" s="125"/>
      <c r="JNH706" s="125"/>
      <c r="JNI706" s="186"/>
      <c r="JNJ706" s="186"/>
      <c r="JNK706" s="125"/>
      <c r="JNL706" s="125"/>
      <c r="JNM706" s="186"/>
      <c r="JNN706" s="186"/>
      <c r="JNO706" s="125"/>
      <c r="JNP706" s="125"/>
      <c r="JNQ706" s="186"/>
      <c r="JNR706" s="186"/>
      <c r="JNS706" s="125"/>
      <c r="JNT706" s="125"/>
      <c r="JNU706" s="186"/>
      <c r="JNV706" s="186"/>
      <c r="JNW706" s="125"/>
      <c r="JNX706" s="125"/>
      <c r="JNY706" s="186"/>
      <c r="JNZ706" s="186"/>
      <c r="JOA706" s="125"/>
      <c r="JOB706" s="125"/>
      <c r="JOC706" s="186"/>
      <c r="JOD706" s="186"/>
      <c r="JOE706" s="125"/>
      <c r="JOF706" s="125"/>
      <c r="JOG706" s="186"/>
      <c r="JOH706" s="186"/>
      <c r="JOI706" s="125"/>
      <c r="JOJ706" s="125"/>
      <c r="JOK706" s="186"/>
      <c r="JOL706" s="186"/>
      <c r="JOM706" s="125"/>
      <c r="JON706" s="125"/>
      <c r="JOO706" s="186"/>
      <c r="JOP706" s="186"/>
      <c r="JOQ706" s="125"/>
      <c r="JOR706" s="125"/>
      <c r="JOS706" s="186"/>
      <c r="JOT706" s="186"/>
      <c r="JOU706" s="125"/>
      <c r="JOV706" s="125"/>
      <c r="JOW706" s="186"/>
      <c r="JOX706" s="186"/>
      <c r="JOY706" s="125"/>
      <c r="JOZ706" s="125"/>
      <c r="JPA706" s="186"/>
      <c r="JPB706" s="186"/>
      <c r="JPC706" s="125"/>
      <c r="JPD706" s="125"/>
      <c r="JPE706" s="186"/>
      <c r="JPF706" s="186"/>
      <c r="JPG706" s="125"/>
      <c r="JPH706" s="125"/>
      <c r="JPI706" s="186"/>
      <c r="JPJ706" s="186"/>
      <c r="JPK706" s="125"/>
      <c r="JPL706" s="125"/>
      <c r="JPM706" s="186"/>
      <c r="JPN706" s="186"/>
      <c r="JPO706" s="125"/>
      <c r="JPP706" s="125"/>
      <c r="JPQ706" s="186"/>
      <c r="JPR706" s="186"/>
      <c r="JPS706" s="125"/>
      <c r="JPT706" s="125"/>
      <c r="JPU706" s="186"/>
      <c r="JPV706" s="186"/>
      <c r="JPW706" s="125"/>
      <c r="JPX706" s="125"/>
      <c r="JPY706" s="186"/>
      <c r="JPZ706" s="186"/>
      <c r="JQA706" s="125"/>
      <c r="JQB706" s="125"/>
      <c r="JQC706" s="186"/>
      <c r="JQD706" s="186"/>
      <c r="JQE706" s="125"/>
      <c r="JQF706" s="125"/>
      <c r="JQG706" s="186"/>
      <c r="JQH706" s="186"/>
      <c r="JQI706" s="125"/>
      <c r="JQJ706" s="125"/>
      <c r="JQK706" s="186"/>
      <c r="JQL706" s="186"/>
      <c r="JQM706" s="125"/>
      <c r="JQN706" s="125"/>
      <c r="JQO706" s="186"/>
      <c r="JQP706" s="186"/>
      <c r="JQQ706" s="125"/>
      <c r="JQR706" s="125"/>
      <c r="JQS706" s="186"/>
      <c r="JQT706" s="186"/>
      <c r="JQU706" s="125"/>
      <c r="JQV706" s="125"/>
      <c r="JQW706" s="186"/>
      <c r="JQX706" s="186"/>
      <c r="JQY706" s="125"/>
      <c r="JQZ706" s="125"/>
      <c r="JRA706" s="186"/>
      <c r="JRB706" s="186"/>
      <c r="JRC706" s="125"/>
      <c r="JRD706" s="125"/>
      <c r="JRE706" s="186"/>
      <c r="JRF706" s="186"/>
      <c r="JRG706" s="125"/>
      <c r="JRH706" s="125"/>
      <c r="JRI706" s="186"/>
      <c r="JRJ706" s="186"/>
      <c r="JRK706" s="125"/>
      <c r="JRL706" s="125"/>
      <c r="JRM706" s="186"/>
      <c r="JRN706" s="186"/>
      <c r="JRO706" s="125"/>
      <c r="JRP706" s="125"/>
      <c r="JRQ706" s="186"/>
      <c r="JRR706" s="186"/>
      <c r="JRS706" s="125"/>
      <c r="JRT706" s="125"/>
      <c r="JRU706" s="186"/>
      <c r="JRV706" s="186"/>
      <c r="JRW706" s="125"/>
      <c r="JRX706" s="125"/>
      <c r="JRY706" s="186"/>
      <c r="JRZ706" s="186"/>
      <c r="JSA706" s="125"/>
      <c r="JSB706" s="125"/>
      <c r="JSC706" s="186"/>
      <c r="JSD706" s="186"/>
      <c r="JSE706" s="125"/>
      <c r="JSF706" s="125"/>
      <c r="JSG706" s="186"/>
      <c r="JSH706" s="186"/>
      <c r="JSI706" s="125"/>
      <c r="JSJ706" s="125"/>
      <c r="JSK706" s="186"/>
      <c r="JSL706" s="186"/>
      <c r="JSM706" s="125"/>
      <c r="JSN706" s="125"/>
      <c r="JSO706" s="186"/>
      <c r="JSP706" s="186"/>
      <c r="JSQ706" s="125"/>
      <c r="JSR706" s="125"/>
      <c r="JSS706" s="186"/>
      <c r="JST706" s="186"/>
      <c r="JSU706" s="125"/>
      <c r="JSV706" s="125"/>
      <c r="JSW706" s="186"/>
      <c r="JSX706" s="186"/>
      <c r="JSY706" s="125"/>
      <c r="JSZ706" s="125"/>
      <c r="JTA706" s="186"/>
      <c r="JTB706" s="186"/>
      <c r="JTC706" s="125"/>
      <c r="JTD706" s="125"/>
      <c r="JTE706" s="186"/>
      <c r="JTF706" s="186"/>
      <c r="JTG706" s="125"/>
      <c r="JTH706" s="125"/>
      <c r="JTI706" s="186"/>
      <c r="JTJ706" s="186"/>
      <c r="JTK706" s="125"/>
      <c r="JTL706" s="125"/>
      <c r="JTM706" s="186"/>
      <c r="JTN706" s="186"/>
      <c r="JTO706" s="125"/>
      <c r="JTP706" s="125"/>
      <c r="JTQ706" s="186"/>
      <c r="JTR706" s="186"/>
      <c r="JTS706" s="125"/>
      <c r="JTT706" s="125"/>
      <c r="JTU706" s="186"/>
      <c r="JTV706" s="186"/>
      <c r="JTW706" s="125"/>
      <c r="JTX706" s="125"/>
      <c r="JTY706" s="186"/>
      <c r="JTZ706" s="186"/>
      <c r="JUA706" s="125"/>
      <c r="JUB706" s="125"/>
      <c r="JUC706" s="186"/>
      <c r="JUD706" s="186"/>
      <c r="JUE706" s="125"/>
      <c r="JUF706" s="125"/>
      <c r="JUG706" s="186"/>
      <c r="JUH706" s="186"/>
      <c r="JUI706" s="125"/>
      <c r="JUJ706" s="125"/>
      <c r="JUK706" s="186"/>
      <c r="JUL706" s="186"/>
      <c r="JUM706" s="125"/>
      <c r="JUN706" s="125"/>
      <c r="JUO706" s="186"/>
      <c r="JUP706" s="186"/>
      <c r="JUQ706" s="125"/>
      <c r="JUR706" s="125"/>
      <c r="JUS706" s="186"/>
      <c r="JUT706" s="186"/>
      <c r="JUU706" s="125"/>
      <c r="JUV706" s="125"/>
      <c r="JUW706" s="186"/>
      <c r="JUX706" s="186"/>
      <c r="JUY706" s="125"/>
      <c r="JUZ706" s="125"/>
      <c r="JVA706" s="186"/>
      <c r="JVB706" s="186"/>
      <c r="JVC706" s="125"/>
      <c r="JVD706" s="125"/>
      <c r="JVE706" s="186"/>
      <c r="JVF706" s="186"/>
      <c r="JVG706" s="125"/>
      <c r="JVH706" s="125"/>
      <c r="JVI706" s="186"/>
      <c r="JVJ706" s="186"/>
      <c r="JVK706" s="125"/>
      <c r="JVL706" s="125"/>
      <c r="JVM706" s="186"/>
      <c r="JVN706" s="186"/>
      <c r="JVO706" s="125"/>
      <c r="JVP706" s="125"/>
      <c r="JVQ706" s="186"/>
      <c r="JVR706" s="186"/>
      <c r="JVS706" s="125"/>
      <c r="JVT706" s="125"/>
      <c r="JVU706" s="186"/>
      <c r="JVV706" s="186"/>
      <c r="JVW706" s="125"/>
      <c r="JVX706" s="125"/>
      <c r="JVY706" s="186"/>
      <c r="JVZ706" s="186"/>
      <c r="JWA706" s="125"/>
      <c r="JWB706" s="125"/>
      <c r="JWC706" s="186"/>
      <c r="JWD706" s="186"/>
      <c r="JWE706" s="125"/>
      <c r="JWF706" s="125"/>
      <c r="JWG706" s="186"/>
      <c r="JWH706" s="186"/>
      <c r="JWI706" s="125"/>
      <c r="JWJ706" s="125"/>
      <c r="JWK706" s="186"/>
      <c r="JWL706" s="186"/>
      <c r="JWM706" s="125"/>
      <c r="JWN706" s="125"/>
      <c r="JWO706" s="186"/>
      <c r="JWP706" s="186"/>
      <c r="JWQ706" s="125"/>
      <c r="JWR706" s="125"/>
      <c r="JWS706" s="186"/>
      <c r="JWT706" s="186"/>
      <c r="JWU706" s="125"/>
      <c r="JWV706" s="125"/>
      <c r="JWW706" s="186"/>
      <c r="JWX706" s="186"/>
      <c r="JWY706" s="125"/>
      <c r="JWZ706" s="125"/>
      <c r="JXA706" s="186"/>
      <c r="JXB706" s="186"/>
      <c r="JXC706" s="125"/>
      <c r="JXD706" s="125"/>
      <c r="JXE706" s="186"/>
      <c r="JXF706" s="186"/>
      <c r="JXG706" s="125"/>
      <c r="JXH706" s="125"/>
      <c r="JXI706" s="186"/>
      <c r="JXJ706" s="186"/>
      <c r="JXK706" s="125"/>
      <c r="JXL706" s="125"/>
      <c r="JXM706" s="186"/>
      <c r="JXN706" s="186"/>
      <c r="JXO706" s="125"/>
      <c r="JXP706" s="125"/>
      <c r="JXQ706" s="186"/>
      <c r="JXR706" s="186"/>
      <c r="JXS706" s="125"/>
      <c r="JXT706" s="125"/>
      <c r="JXU706" s="186"/>
      <c r="JXV706" s="186"/>
      <c r="JXW706" s="125"/>
      <c r="JXX706" s="125"/>
      <c r="JXY706" s="186"/>
      <c r="JXZ706" s="186"/>
      <c r="JYA706" s="125"/>
      <c r="JYB706" s="125"/>
      <c r="JYC706" s="186"/>
      <c r="JYD706" s="186"/>
      <c r="JYE706" s="125"/>
      <c r="JYF706" s="125"/>
      <c r="JYG706" s="186"/>
      <c r="JYH706" s="186"/>
      <c r="JYI706" s="125"/>
      <c r="JYJ706" s="125"/>
      <c r="JYK706" s="186"/>
      <c r="JYL706" s="186"/>
      <c r="JYM706" s="125"/>
      <c r="JYN706" s="125"/>
      <c r="JYO706" s="186"/>
      <c r="JYP706" s="186"/>
      <c r="JYQ706" s="125"/>
      <c r="JYR706" s="125"/>
      <c r="JYS706" s="186"/>
      <c r="JYT706" s="186"/>
      <c r="JYU706" s="125"/>
      <c r="JYV706" s="125"/>
      <c r="JYW706" s="186"/>
      <c r="JYX706" s="186"/>
      <c r="JYY706" s="125"/>
      <c r="JYZ706" s="125"/>
      <c r="JZA706" s="186"/>
      <c r="JZB706" s="186"/>
      <c r="JZC706" s="125"/>
      <c r="JZD706" s="125"/>
      <c r="JZE706" s="186"/>
      <c r="JZF706" s="186"/>
      <c r="JZG706" s="125"/>
      <c r="JZH706" s="125"/>
      <c r="JZI706" s="186"/>
      <c r="JZJ706" s="186"/>
      <c r="JZK706" s="125"/>
      <c r="JZL706" s="125"/>
      <c r="JZM706" s="186"/>
      <c r="JZN706" s="186"/>
      <c r="JZO706" s="125"/>
      <c r="JZP706" s="125"/>
      <c r="JZQ706" s="186"/>
      <c r="JZR706" s="186"/>
      <c r="JZS706" s="125"/>
      <c r="JZT706" s="125"/>
      <c r="JZU706" s="186"/>
      <c r="JZV706" s="186"/>
      <c r="JZW706" s="125"/>
      <c r="JZX706" s="125"/>
      <c r="JZY706" s="186"/>
      <c r="JZZ706" s="186"/>
      <c r="KAA706" s="125"/>
      <c r="KAB706" s="125"/>
      <c r="KAC706" s="186"/>
      <c r="KAD706" s="186"/>
      <c r="KAE706" s="125"/>
      <c r="KAF706" s="125"/>
      <c r="KAG706" s="186"/>
      <c r="KAH706" s="186"/>
      <c r="KAI706" s="125"/>
      <c r="KAJ706" s="125"/>
      <c r="KAK706" s="186"/>
      <c r="KAL706" s="186"/>
      <c r="KAM706" s="125"/>
      <c r="KAN706" s="125"/>
      <c r="KAO706" s="186"/>
      <c r="KAP706" s="186"/>
      <c r="KAQ706" s="125"/>
      <c r="KAR706" s="125"/>
      <c r="KAS706" s="186"/>
      <c r="KAT706" s="186"/>
      <c r="KAU706" s="125"/>
      <c r="KAV706" s="125"/>
      <c r="KAW706" s="186"/>
      <c r="KAX706" s="186"/>
      <c r="KAY706" s="125"/>
      <c r="KAZ706" s="125"/>
      <c r="KBA706" s="186"/>
      <c r="KBB706" s="186"/>
      <c r="KBC706" s="125"/>
      <c r="KBD706" s="125"/>
      <c r="KBE706" s="186"/>
      <c r="KBF706" s="186"/>
      <c r="KBG706" s="125"/>
      <c r="KBH706" s="125"/>
      <c r="KBI706" s="186"/>
      <c r="KBJ706" s="186"/>
      <c r="KBK706" s="125"/>
      <c r="KBL706" s="125"/>
      <c r="KBM706" s="186"/>
      <c r="KBN706" s="186"/>
      <c r="KBO706" s="125"/>
      <c r="KBP706" s="125"/>
      <c r="KBQ706" s="186"/>
      <c r="KBR706" s="186"/>
      <c r="KBS706" s="125"/>
      <c r="KBT706" s="125"/>
      <c r="KBU706" s="186"/>
      <c r="KBV706" s="186"/>
      <c r="KBW706" s="125"/>
      <c r="KBX706" s="125"/>
      <c r="KBY706" s="186"/>
      <c r="KBZ706" s="186"/>
      <c r="KCA706" s="125"/>
      <c r="KCB706" s="125"/>
      <c r="KCC706" s="186"/>
      <c r="KCD706" s="186"/>
      <c r="KCE706" s="125"/>
      <c r="KCF706" s="125"/>
      <c r="KCG706" s="186"/>
      <c r="KCH706" s="186"/>
      <c r="KCI706" s="125"/>
      <c r="KCJ706" s="125"/>
      <c r="KCK706" s="186"/>
      <c r="KCL706" s="186"/>
      <c r="KCM706" s="125"/>
      <c r="KCN706" s="125"/>
      <c r="KCO706" s="186"/>
      <c r="KCP706" s="186"/>
      <c r="KCQ706" s="125"/>
      <c r="KCR706" s="125"/>
      <c r="KCS706" s="186"/>
      <c r="KCT706" s="186"/>
      <c r="KCU706" s="125"/>
      <c r="KCV706" s="125"/>
      <c r="KCW706" s="186"/>
      <c r="KCX706" s="186"/>
      <c r="KCY706" s="125"/>
      <c r="KCZ706" s="125"/>
      <c r="KDA706" s="186"/>
      <c r="KDB706" s="186"/>
      <c r="KDC706" s="125"/>
      <c r="KDD706" s="125"/>
      <c r="KDE706" s="186"/>
      <c r="KDF706" s="186"/>
      <c r="KDG706" s="125"/>
      <c r="KDH706" s="125"/>
      <c r="KDI706" s="186"/>
      <c r="KDJ706" s="186"/>
      <c r="KDK706" s="125"/>
      <c r="KDL706" s="125"/>
      <c r="KDM706" s="186"/>
      <c r="KDN706" s="186"/>
      <c r="KDO706" s="125"/>
      <c r="KDP706" s="125"/>
      <c r="KDQ706" s="186"/>
      <c r="KDR706" s="186"/>
      <c r="KDS706" s="125"/>
      <c r="KDT706" s="125"/>
      <c r="KDU706" s="186"/>
      <c r="KDV706" s="186"/>
      <c r="KDW706" s="125"/>
      <c r="KDX706" s="125"/>
      <c r="KDY706" s="186"/>
      <c r="KDZ706" s="186"/>
      <c r="KEA706" s="125"/>
      <c r="KEB706" s="125"/>
      <c r="KEC706" s="186"/>
      <c r="KED706" s="186"/>
      <c r="KEE706" s="125"/>
      <c r="KEF706" s="125"/>
      <c r="KEG706" s="186"/>
      <c r="KEH706" s="186"/>
      <c r="KEI706" s="125"/>
      <c r="KEJ706" s="125"/>
      <c r="KEK706" s="186"/>
      <c r="KEL706" s="186"/>
      <c r="KEM706" s="125"/>
      <c r="KEN706" s="125"/>
      <c r="KEO706" s="186"/>
      <c r="KEP706" s="186"/>
      <c r="KEQ706" s="125"/>
      <c r="KER706" s="125"/>
      <c r="KES706" s="186"/>
      <c r="KET706" s="186"/>
      <c r="KEU706" s="125"/>
      <c r="KEV706" s="125"/>
      <c r="KEW706" s="186"/>
      <c r="KEX706" s="186"/>
      <c r="KEY706" s="125"/>
      <c r="KEZ706" s="125"/>
      <c r="KFA706" s="186"/>
      <c r="KFB706" s="186"/>
      <c r="KFC706" s="125"/>
      <c r="KFD706" s="125"/>
      <c r="KFE706" s="186"/>
      <c r="KFF706" s="186"/>
      <c r="KFG706" s="125"/>
      <c r="KFH706" s="125"/>
      <c r="KFI706" s="186"/>
      <c r="KFJ706" s="186"/>
      <c r="KFK706" s="125"/>
      <c r="KFL706" s="125"/>
      <c r="KFM706" s="186"/>
      <c r="KFN706" s="186"/>
      <c r="KFO706" s="125"/>
      <c r="KFP706" s="125"/>
      <c r="KFQ706" s="186"/>
      <c r="KFR706" s="186"/>
      <c r="KFS706" s="125"/>
      <c r="KFT706" s="125"/>
      <c r="KFU706" s="186"/>
      <c r="KFV706" s="186"/>
      <c r="KFW706" s="125"/>
      <c r="KFX706" s="125"/>
      <c r="KFY706" s="186"/>
      <c r="KFZ706" s="186"/>
      <c r="KGA706" s="125"/>
      <c r="KGB706" s="125"/>
      <c r="KGC706" s="186"/>
      <c r="KGD706" s="186"/>
      <c r="KGE706" s="125"/>
      <c r="KGF706" s="125"/>
      <c r="KGG706" s="186"/>
      <c r="KGH706" s="186"/>
      <c r="KGI706" s="125"/>
      <c r="KGJ706" s="125"/>
      <c r="KGK706" s="186"/>
      <c r="KGL706" s="186"/>
      <c r="KGM706" s="125"/>
      <c r="KGN706" s="125"/>
      <c r="KGO706" s="186"/>
      <c r="KGP706" s="186"/>
      <c r="KGQ706" s="125"/>
      <c r="KGR706" s="125"/>
      <c r="KGS706" s="186"/>
      <c r="KGT706" s="186"/>
      <c r="KGU706" s="125"/>
      <c r="KGV706" s="125"/>
      <c r="KGW706" s="186"/>
      <c r="KGX706" s="186"/>
      <c r="KGY706" s="125"/>
      <c r="KGZ706" s="125"/>
      <c r="KHA706" s="186"/>
      <c r="KHB706" s="186"/>
      <c r="KHC706" s="125"/>
      <c r="KHD706" s="125"/>
      <c r="KHE706" s="186"/>
      <c r="KHF706" s="186"/>
      <c r="KHG706" s="125"/>
      <c r="KHH706" s="125"/>
      <c r="KHI706" s="186"/>
      <c r="KHJ706" s="186"/>
      <c r="KHK706" s="125"/>
      <c r="KHL706" s="125"/>
      <c r="KHM706" s="186"/>
      <c r="KHN706" s="186"/>
      <c r="KHO706" s="125"/>
      <c r="KHP706" s="125"/>
      <c r="KHQ706" s="186"/>
      <c r="KHR706" s="186"/>
      <c r="KHS706" s="125"/>
      <c r="KHT706" s="125"/>
      <c r="KHU706" s="186"/>
      <c r="KHV706" s="186"/>
      <c r="KHW706" s="125"/>
      <c r="KHX706" s="125"/>
      <c r="KHY706" s="186"/>
      <c r="KHZ706" s="186"/>
      <c r="KIA706" s="125"/>
      <c r="KIB706" s="125"/>
      <c r="KIC706" s="186"/>
      <c r="KID706" s="186"/>
      <c r="KIE706" s="125"/>
      <c r="KIF706" s="125"/>
      <c r="KIG706" s="186"/>
      <c r="KIH706" s="186"/>
      <c r="KII706" s="125"/>
      <c r="KIJ706" s="125"/>
      <c r="KIK706" s="186"/>
      <c r="KIL706" s="186"/>
      <c r="KIM706" s="125"/>
      <c r="KIN706" s="125"/>
      <c r="KIO706" s="186"/>
      <c r="KIP706" s="186"/>
      <c r="KIQ706" s="125"/>
      <c r="KIR706" s="125"/>
      <c r="KIS706" s="186"/>
      <c r="KIT706" s="186"/>
      <c r="KIU706" s="125"/>
      <c r="KIV706" s="125"/>
      <c r="KIW706" s="186"/>
      <c r="KIX706" s="186"/>
      <c r="KIY706" s="125"/>
      <c r="KIZ706" s="125"/>
      <c r="KJA706" s="186"/>
      <c r="KJB706" s="186"/>
      <c r="KJC706" s="125"/>
      <c r="KJD706" s="125"/>
      <c r="KJE706" s="186"/>
      <c r="KJF706" s="186"/>
      <c r="KJG706" s="125"/>
      <c r="KJH706" s="125"/>
      <c r="KJI706" s="186"/>
      <c r="KJJ706" s="186"/>
      <c r="KJK706" s="125"/>
      <c r="KJL706" s="125"/>
      <c r="KJM706" s="186"/>
      <c r="KJN706" s="186"/>
      <c r="KJO706" s="125"/>
      <c r="KJP706" s="125"/>
      <c r="KJQ706" s="186"/>
      <c r="KJR706" s="186"/>
      <c r="KJS706" s="125"/>
      <c r="KJT706" s="125"/>
      <c r="KJU706" s="186"/>
      <c r="KJV706" s="186"/>
      <c r="KJW706" s="125"/>
      <c r="KJX706" s="125"/>
      <c r="KJY706" s="186"/>
      <c r="KJZ706" s="186"/>
      <c r="KKA706" s="125"/>
      <c r="KKB706" s="125"/>
      <c r="KKC706" s="186"/>
      <c r="KKD706" s="186"/>
      <c r="KKE706" s="125"/>
      <c r="KKF706" s="125"/>
      <c r="KKG706" s="186"/>
      <c r="KKH706" s="186"/>
      <c r="KKI706" s="125"/>
      <c r="KKJ706" s="125"/>
      <c r="KKK706" s="186"/>
      <c r="KKL706" s="186"/>
      <c r="KKM706" s="125"/>
      <c r="KKN706" s="125"/>
      <c r="KKO706" s="186"/>
      <c r="KKP706" s="186"/>
      <c r="KKQ706" s="125"/>
      <c r="KKR706" s="125"/>
      <c r="KKS706" s="186"/>
      <c r="KKT706" s="186"/>
      <c r="KKU706" s="125"/>
      <c r="KKV706" s="125"/>
      <c r="KKW706" s="186"/>
      <c r="KKX706" s="186"/>
      <c r="KKY706" s="125"/>
      <c r="KKZ706" s="125"/>
      <c r="KLA706" s="186"/>
      <c r="KLB706" s="186"/>
      <c r="KLC706" s="125"/>
      <c r="KLD706" s="125"/>
      <c r="KLE706" s="186"/>
      <c r="KLF706" s="186"/>
      <c r="KLG706" s="125"/>
      <c r="KLH706" s="125"/>
      <c r="KLI706" s="186"/>
      <c r="KLJ706" s="186"/>
      <c r="KLK706" s="125"/>
      <c r="KLL706" s="125"/>
      <c r="KLM706" s="186"/>
      <c r="KLN706" s="186"/>
      <c r="KLO706" s="125"/>
      <c r="KLP706" s="125"/>
      <c r="KLQ706" s="186"/>
      <c r="KLR706" s="186"/>
      <c r="KLS706" s="125"/>
      <c r="KLT706" s="125"/>
      <c r="KLU706" s="186"/>
      <c r="KLV706" s="186"/>
      <c r="KLW706" s="125"/>
      <c r="KLX706" s="125"/>
      <c r="KLY706" s="186"/>
      <c r="KLZ706" s="186"/>
      <c r="KMA706" s="125"/>
      <c r="KMB706" s="125"/>
      <c r="KMC706" s="186"/>
      <c r="KMD706" s="186"/>
      <c r="KME706" s="125"/>
      <c r="KMF706" s="125"/>
      <c r="KMG706" s="186"/>
      <c r="KMH706" s="186"/>
      <c r="KMI706" s="125"/>
      <c r="KMJ706" s="125"/>
      <c r="KMK706" s="186"/>
      <c r="KML706" s="186"/>
      <c r="KMM706" s="125"/>
      <c r="KMN706" s="125"/>
      <c r="KMO706" s="186"/>
      <c r="KMP706" s="186"/>
      <c r="KMQ706" s="125"/>
      <c r="KMR706" s="125"/>
      <c r="KMS706" s="186"/>
      <c r="KMT706" s="186"/>
      <c r="KMU706" s="125"/>
      <c r="KMV706" s="125"/>
      <c r="KMW706" s="186"/>
      <c r="KMX706" s="186"/>
      <c r="KMY706" s="125"/>
      <c r="KMZ706" s="125"/>
      <c r="KNA706" s="186"/>
      <c r="KNB706" s="186"/>
      <c r="KNC706" s="125"/>
      <c r="KND706" s="125"/>
      <c r="KNE706" s="186"/>
      <c r="KNF706" s="186"/>
      <c r="KNG706" s="125"/>
      <c r="KNH706" s="125"/>
      <c r="KNI706" s="186"/>
      <c r="KNJ706" s="186"/>
      <c r="KNK706" s="125"/>
      <c r="KNL706" s="125"/>
      <c r="KNM706" s="186"/>
      <c r="KNN706" s="186"/>
      <c r="KNO706" s="125"/>
      <c r="KNP706" s="125"/>
      <c r="KNQ706" s="186"/>
      <c r="KNR706" s="186"/>
      <c r="KNS706" s="125"/>
      <c r="KNT706" s="125"/>
      <c r="KNU706" s="186"/>
      <c r="KNV706" s="186"/>
      <c r="KNW706" s="125"/>
      <c r="KNX706" s="125"/>
      <c r="KNY706" s="186"/>
      <c r="KNZ706" s="186"/>
      <c r="KOA706" s="125"/>
      <c r="KOB706" s="125"/>
      <c r="KOC706" s="186"/>
      <c r="KOD706" s="186"/>
      <c r="KOE706" s="125"/>
      <c r="KOF706" s="125"/>
      <c r="KOG706" s="186"/>
      <c r="KOH706" s="186"/>
      <c r="KOI706" s="125"/>
      <c r="KOJ706" s="125"/>
      <c r="KOK706" s="186"/>
      <c r="KOL706" s="186"/>
      <c r="KOM706" s="125"/>
      <c r="KON706" s="125"/>
      <c r="KOO706" s="186"/>
      <c r="KOP706" s="186"/>
      <c r="KOQ706" s="125"/>
      <c r="KOR706" s="125"/>
      <c r="KOS706" s="186"/>
      <c r="KOT706" s="186"/>
      <c r="KOU706" s="125"/>
      <c r="KOV706" s="125"/>
      <c r="KOW706" s="186"/>
      <c r="KOX706" s="186"/>
      <c r="KOY706" s="125"/>
      <c r="KOZ706" s="125"/>
      <c r="KPA706" s="186"/>
      <c r="KPB706" s="186"/>
      <c r="KPC706" s="125"/>
      <c r="KPD706" s="125"/>
      <c r="KPE706" s="186"/>
      <c r="KPF706" s="186"/>
      <c r="KPG706" s="125"/>
      <c r="KPH706" s="125"/>
      <c r="KPI706" s="186"/>
      <c r="KPJ706" s="186"/>
      <c r="KPK706" s="125"/>
      <c r="KPL706" s="125"/>
      <c r="KPM706" s="186"/>
      <c r="KPN706" s="186"/>
      <c r="KPO706" s="125"/>
      <c r="KPP706" s="125"/>
      <c r="KPQ706" s="186"/>
      <c r="KPR706" s="186"/>
      <c r="KPS706" s="125"/>
      <c r="KPT706" s="125"/>
      <c r="KPU706" s="186"/>
      <c r="KPV706" s="186"/>
      <c r="KPW706" s="125"/>
      <c r="KPX706" s="125"/>
      <c r="KPY706" s="186"/>
      <c r="KPZ706" s="186"/>
      <c r="KQA706" s="125"/>
      <c r="KQB706" s="125"/>
      <c r="KQC706" s="186"/>
      <c r="KQD706" s="186"/>
      <c r="KQE706" s="125"/>
      <c r="KQF706" s="125"/>
      <c r="KQG706" s="186"/>
      <c r="KQH706" s="186"/>
      <c r="KQI706" s="125"/>
      <c r="KQJ706" s="125"/>
      <c r="KQK706" s="186"/>
      <c r="KQL706" s="186"/>
      <c r="KQM706" s="125"/>
      <c r="KQN706" s="125"/>
      <c r="KQO706" s="186"/>
      <c r="KQP706" s="186"/>
      <c r="KQQ706" s="125"/>
      <c r="KQR706" s="125"/>
      <c r="KQS706" s="186"/>
      <c r="KQT706" s="186"/>
      <c r="KQU706" s="125"/>
      <c r="KQV706" s="125"/>
      <c r="KQW706" s="186"/>
      <c r="KQX706" s="186"/>
      <c r="KQY706" s="125"/>
      <c r="KQZ706" s="125"/>
      <c r="KRA706" s="186"/>
      <c r="KRB706" s="186"/>
      <c r="KRC706" s="125"/>
      <c r="KRD706" s="125"/>
      <c r="KRE706" s="186"/>
      <c r="KRF706" s="186"/>
      <c r="KRG706" s="125"/>
      <c r="KRH706" s="125"/>
      <c r="KRI706" s="186"/>
      <c r="KRJ706" s="186"/>
      <c r="KRK706" s="125"/>
      <c r="KRL706" s="125"/>
      <c r="KRM706" s="186"/>
      <c r="KRN706" s="186"/>
      <c r="KRO706" s="125"/>
      <c r="KRP706" s="125"/>
      <c r="KRQ706" s="186"/>
      <c r="KRR706" s="186"/>
      <c r="KRS706" s="125"/>
      <c r="KRT706" s="125"/>
      <c r="KRU706" s="186"/>
      <c r="KRV706" s="186"/>
      <c r="KRW706" s="125"/>
      <c r="KRX706" s="125"/>
      <c r="KRY706" s="186"/>
      <c r="KRZ706" s="186"/>
      <c r="KSA706" s="125"/>
      <c r="KSB706" s="125"/>
      <c r="KSC706" s="186"/>
      <c r="KSD706" s="186"/>
      <c r="KSE706" s="125"/>
      <c r="KSF706" s="125"/>
      <c r="KSG706" s="186"/>
      <c r="KSH706" s="186"/>
      <c r="KSI706" s="125"/>
      <c r="KSJ706" s="125"/>
      <c r="KSK706" s="186"/>
      <c r="KSL706" s="186"/>
      <c r="KSM706" s="125"/>
      <c r="KSN706" s="125"/>
      <c r="KSO706" s="186"/>
      <c r="KSP706" s="186"/>
      <c r="KSQ706" s="125"/>
      <c r="KSR706" s="125"/>
      <c r="KSS706" s="186"/>
      <c r="KST706" s="186"/>
      <c r="KSU706" s="125"/>
      <c r="KSV706" s="125"/>
      <c r="KSW706" s="186"/>
      <c r="KSX706" s="186"/>
      <c r="KSY706" s="125"/>
      <c r="KSZ706" s="125"/>
      <c r="KTA706" s="186"/>
      <c r="KTB706" s="186"/>
      <c r="KTC706" s="125"/>
      <c r="KTD706" s="125"/>
      <c r="KTE706" s="186"/>
      <c r="KTF706" s="186"/>
      <c r="KTG706" s="125"/>
      <c r="KTH706" s="125"/>
      <c r="KTI706" s="186"/>
      <c r="KTJ706" s="186"/>
      <c r="KTK706" s="125"/>
      <c r="KTL706" s="125"/>
      <c r="KTM706" s="186"/>
      <c r="KTN706" s="186"/>
      <c r="KTO706" s="125"/>
      <c r="KTP706" s="125"/>
      <c r="KTQ706" s="186"/>
      <c r="KTR706" s="186"/>
      <c r="KTS706" s="125"/>
      <c r="KTT706" s="125"/>
      <c r="KTU706" s="186"/>
      <c r="KTV706" s="186"/>
      <c r="KTW706" s="125"/>
      <c r="KTX706" s="125"/>
      <c r="KTY706" s="186"/>
      <c r="KTZ706" s="186"/>
      <c r="KUA706" s="125"/>
      <c r="KUB706" s="125"/>
      <c r="KUC706" s="186"/>
      <c r="KUD706" s="186"/>
      <c r="KUE706" s="125"/>
      <c r="KUF706" s="125"/>
      <c r="KUG706" s="186"/>
      <c r="KUH706" s="186"/>
      <c r="KUI706" s="125"/>
      <c r="KUJ706" s="125"/>
      <c r="KUK706" s="186"/>
      <c r="KUL706" s="186"/>
      <c r="KUM706" s="125"/>
      <c r="KUN706" s="125"/>
      <c r="KUO706" s="186"/>
      <c r="KUP706" s="186"/>
      <c r="KUQ706" s="125"/>
      <c r="KUR706" s="125"/>
      <c r="KUS706" s="186"/>
      <c r="KUT706" s="186"/>
      <c r="KUU706" s="125"/>
      <c r="KUV706" s="125"/>
      <c r="KUW706" s="186"/>
      <c r="KUX706" s="186"/>
      <c r="KUY706" s="125"/>
      <c r="KUZ706" s="125"/>
      <c r="KVA706" s="186"/>
      <c r="KVB706" s="186"/>
      <c r="KVC706" s="125"/>
      <c r="KVD706" s="125"/>
      <c r="KVE706" s="186"/>
      <c r="KVF706" s="186"/>
      <c r="KVG706" s="125"/>
      <c r="KVH706" s="125"/>
      <c r="KVI706" s="186"/>
      <c r="KVJ706" s="186"/>
      <c r="KVK706" s="125"/>
      <c r="KVL706" s="125"/>
      <c r="KVM706" s="186"/>
      <c r="KVN706" s="186"/>
      <c r="KVO706" s="125"/>
      <c r="KVP706" s="125"/>
      <c r="KVQ706" s="186"/>
      <c r="KVR706" s="186"/>
      <c r="KVS706" s="125"/>
      <c r="KVT706" s="125"/>
      <c r="KVU706" s="186"/>
      <c r="KVV706" s="186"/>
      <c r="KVW706" s="125"/>
      <c r="KVX706" s="125"/>
      <c r="KVY706" s="186"/>
      <c r="KVZ706" s="186"/>
      <c r="KWA706" s="125"/>
      <c r="KWB706" s="125"/>
      <c r="KWC706" s="186"/>
      <c r="KWD706" s="186"/>
      <c r="KWE706" s="125"/>
      <c r="KWF706" s="125"/>
      <c r="KWG706" s="186"/>
      <c r="KWH706" s="186"/>
      <c r="KWI706" s="125"/>
      <c r="KWJ706" s="125"/>
      <c r="KWK706" s="186"/>
      <c r="KWL706" s="186"/>
      <c r="KWM706" s="125"/>
      <c r="KWN706" s="125"/>
      <c r="KWO706" s="186"/>
      <c r="KWP706" s="186"/>
      <c r="KWQ706" s="125"/>
      <c r="KWR706" s="125"/>
      <c r="KWS706" s="186"/>
      <c r="KWT706" s="186"/>
      <c r="KWU706" s="125"/>
      <c r="KWV706" s="125"/>
      <c r="KWW706" s="186"/>
      <c r="KWX706" s="186"/>
      <c r="KWY706" s="125"/>
      <c r="KWZ706" s="125"/>
      <c r="KXA706" s="186"/>
      <c r="KXB706" s="186"/>
      <c r="KXC706" s="125"/>
      <c r="KXD706" s="125"/>
      <c r="KXE706" s="186"/>
      <c r="KXF706" s="186"/>
      <c r="KXG706" s="125"/>
      <c r="KXH706" s="125"/>
      <c r="KXI706" s="186"/>
      <c r="KXJ706" s="186"/>
      <c r="KXK706" s="125"/>
      <c r="KXL706" s="125"/>
      <c r="KXM706" s="186"/>
      <c r="KXN706" s="186"/>
      <c r="KXO706" s="125"/>
      <c r="KXP706" s="125"/>
      <c r="KXQ706" s="186"/>
      <c r="KXR706" s="186"/>
      <c r="KXS706" s="125"/>
      <c r="KXT706" s="125"/>
      <c r="KXU706" s="186"/>
      <c r="KXV706" s="186"/>
      <c r="KXW706" s="125"/>
      <c r="KXX706" s="125"/>
      <c r="KXY706" s="186"/>
      <c r="KXZ706" s="186"/>
      <c r="KYA706" s="125"/>
      <c r="KYB706" s="125"/>
      <c r="KYC706" s="186"/>
      <c r="KYD706" s="186"/>
      <c r="KYE706" s="125"/>
      <c r="KYF706" s="125"/>
      <c r="KYG706" s="186"/>
      <c r="KYH706" s="186"/>
      <c r="KYI706" s="125"/>
      <c r="KYJ706" s="125"/>
      <c r="KYK706" s="186"/>
      <c r="KYL706" s="186"/>
      <c r="KYM706" s="125"/>
      <c r="KYN706" s="125"/>
      <c r="KYO706" s="186"/>
      <c r="KYP706" s="186"/>
      <c r="KYQ706" s="125"/>
      <c r="KYR706" s="125"/>
      <c r="KYS706" s="186"/>
      <c r="KYT706" s="186"/>
      <c r="KYU706" s="125"/>
      <c r="KYV706" s="125"/>
      <c r="KYW706" s="186"/>
      <c r="KYX706" s="186"/>
      <c r="KYY706" s="125"/>
      <c r="KYZ706" s="125"/>
      <c r="KZA706" s="186"/>
      <c r="KZB706" s="186"/>
      <c r="KZC706" s="125"/>
      <c r="KZD706" s="125"/>
      <c r="KZE706" s="186"/>
      <c r="KZF706" s="186"/>
      <c r="KZG706" s="125"/>
      <c r="KZH706" s="125"/>
      <c r="KZI706" s="186"/>
      <c r="KZJ706" s="186"/>
      <c r="KZK706" s="125"/>
      <c r="KZL706" s="125"/>
      <c r="KZM706" s="186"/>
      <c r="KZN706" s="186"/>
      <c r="KZO706" s="125"/>
      <c r="KZP706" s="125"/>
      <c r="KZQ706" s="186"/>
      <c r="KZR706" s="186"/>
      <c r="KZS706" s="125"/>
      <c r="KZT706" s="125"/>
      <c r="KZU706" s="186"/>
      <c r="KZV706" s="186"/>
      <c r="KZW706" s="125"/>
      <c r="KZX706" s="125"/>
      <c r="KZY706" s="186"/>
      <c r="KZZ706" s="186"/>
      <c r="LAA706" s="125"/>
      <c r="LAB706" s="125"/>
      <c r="LAC706" s="186"/>
      <c r="LAD706" s="186"/>
      <c r="LAE706" s="125"/>
      <c r="LAF706" s="125"/>
      <c r="LAG706" s="186"/>
      <c r="LAH706" s="186"/>
      <c r="LAI706" s="125"/>
      <c r="LAJ706" s="125"/>
      <c r="LAK706" s="186"/>
      <c r="LAL706" s="186"/>
      <c r="LAM706" s="125"/>
      <c r="LAN706" s="125"/>
      <c r="LAO706" s="186"/>
      <c r="LAP706" s="186"/>
      <c r="LAQ706" s="125"/>
      <c r="LAR706" s="125"/>
      <c r="LAS706" s="186"/>
      <c r="LAT706" s="186"/>
      <c r="LAU706" s="125"/>
      <c r="LAV706" s="125"/>
      <c r="LAW706" s="186"/>
      <c r="LAX706" s="186"/>
      <c r="LAY706" s="125"/>
      <c r="LAZ706" s="125"/>
      <c r="LBA706" s="186"/>
      <c r="LBB706" s="186"/>
      <c r="LBC706" s="125"/>
      <c r="LBD706" s="125"/>
      <c r="LBE706" s="186"/>
      <c r="LBF706" s="186"/>
      <c r="LBG706" s="125"/>
      <c r="LBH706" s="125"/>
      <c r="LBI706" s="186"/>
      <c r="LBJ706" s="186"/>
      <c r="LBK706" s="125"/>
      <c r="LBL706" s="125"/>
      <c r="LBM706" s="186"/>
      <c r="LBN706" s="186"/>
      <c r="LBO706" s="125"/>
      <c r="LBP706" s="125"/>
      <c r="LBQ706" s="186"/>
      <c r="LBR706" s="186"/>
      <c r="LBS706" s="125"/>
      <c r="LBT706" s="125"/>
      <c r="LBU706" s="186"/>
      <c r="LBV706" s="186"/>
      <c r="LBW706" s="125"/>
      <c r="LBX706" s="125"/>
      <c r="LBY706" s="186"/>
      <c r="LBZ706" s="186"/>
      <c r="LCA706" s="125"/>
      <c r="LCB706" s="125"/>
      <c r="LCC706" s="186"/>
      <c r="LCD706" s="186"/>
      <c r="LCE706" s="125"/>
      <c r="LCF706" s="125"/>
      <c r="LCG706" s="186"/>
      <c r="LCH706" s="186"/>
      <c r="LCI706" s="125"/>
      <c r="LCJ706" s="125"/>
      <c r="LCK706" s="186"/>
      <c r="LCL706" s="186"/>
      <c r="LCM706" s="125"/>
      <c r="LCN706" s="125"/>
      <c r="LCO706" s="186"/>
      <c r="LCP706" s="186"/>
      <c r="LCQ706" s="125"/>
      <c r="LCR706" s="125"/>
      <c r="LCS706" s="186"/>
      <c r="LCT706" s="186"/>
      <c r="LCU706" s="125"/>
      <c r="LCV706" s="125"/>
      <c r="LCW706" s="186"/>
      <c r="LCX706" s="186"/>
      <c r="LCY706" s="125"/>
      <c r="LCZ706" s="125"/>
      <c r="LDA706" s="186"/>
      <c r="LDB706" s="186"/>
      <c r="LDC706" s="125"/>
      <c r="LDD706" s="125"/>
      <c r="LDE706" s="186"/>
      <c r="LDF706" s="186"/>
      <c r="LDG706" s="125"/>
      <c r="LDH706" s="125"/>
      <c r="LDI706" s="186"/>
      <c r="LDJ706" s="186"/>
      <c r="LDK706" s="125"/>
      <c r="LDL706" s="125"/>
      <c r="LDM706" s="186"/>
      <c r="LDN706" s="186"/>
      <c r="LDO706" s="125"/>
      <c r="LDP706" s="125"/>
      <c r="LDQ706" s="186"/>
      <c r="LDR706" s="186"/>
      <c r="LDS706" s="125"/>
      <c r="LDT706" s="125"/>
      <c r="LDU706" s="186"/>
      <c r="LDV706" s="186"/>
      <c r="LDW706" s="125"/>
      <c r="LDX706" s="125"/>
      <c r="LDY706" s="186"/>
      <c r="LDZ706" s="186"/>
      <c r="LEA706" s="125"/>
      <c r="LEB706" s="125"/>
      <c r="LEC706" s="186"/>
      <c r="LED706" s="186"/>
      <c r="LEE706" s="125"/>
      <c r="LEF706" s="125"/>
      <c r="LEG706" s="186"/>
      <c r="LEH706" s="186"/>
      <c r="LEI706" s="125"/>
      <c r="LEJ706" s="125"/>
      <c r="LEK706" s="186"/>
      <c r="LEL706" s="186"/>
      <c r="LEM706" s="125"/>
      <c r="LEN706" s="125"/>
      <c r="LEO706" s="186"/>
      <c r="LEP706" s="186"/>
      <c r="LEQ706" s="125"/>
      <c r="LER706" s="125"/>
      <c r="LES706" s="186"/>
      <c r="LET706" s="186"/>
      <c r="LEU706" s="125"/>
      <c r="LEV706" s="125"/>
      <c r="LEW706" s="186"/>
      <c r="LEX706" s="186"/>
      <c r="LEY706" s="125"/>
      <c r="LEZ706" s="125"/>
      <c r="LFA706" s="186"/>
      <c r="LFB706" s="186"/>
      <c r="LFC706" s="125"/>
      <c r="LFD706" s="125"/>
      <c r="LFE706" s="186"/>
      <c r="LFF706" s="186"/>
      <c r="LFG706" s="125"/>
      <c r="LFH706" s="125"/>
      <c r="LFI706" s="186"/>
      <c r="LFJ706" s="186"/>
      <c r="LFK706" s="125"/>
      <c r="LFL706" s="125"/>
      <c r="LFM706" s="186"/>
      <c r="LFN706" s="186"/>
      <c r="LFO706" s="125"/>
      <c r="LFP706" s="125"/>
      <c r="LFQ706" s="186"/>
      <c r="LFR706" s="186"/>
      <c r="LFS706" s="125"/>
      <c r="LFT706" s="125"/>
      <c r="LFU706" s="186"/>
      <c r="LFV706" s="186"/>
      <c r="LFW706" s="125"/>
      <c r="LFX706" s="125"/>
      <c r="LFY706" s="186"/>
      <c r="LFZ706" s="186"/>
      <c r="LGA706" s="125"/>
      <c r="LGB706" s="125"/>
      <c r="LGC706" s="186"/>
      <c r="LGD706" s="186"/>
      <c r="LGE706" s="125"/>
      <c r="LGF706" s="125"/>
      <c r="LGG706" s="186"/>
      <c r="LGH706" s="186"/>
      <c r="LGI706" s="125"/>
      <c r="LGJ706" s="125"/>
      <c r="LGK706" s="186"/>
      <c r="LGL706" s="186"/>
      <c r="LGM706" s="125"/>
      <c r="LGN706" s="125"/>
      <c r="LGO706" s="186"/>
      <c r="LGP706" s="186"/>
      <c r="LGQ706" s="125"/>
      <c r="LGR706" s="125"/>
      <c r="LGS706" s="186"/>
      <c r="LGT706" s="186"/>
      <c r="LGU706" s="125"/>
      <c r="LGV706" s="125"/>
      <c r="LGW706" s="186"/>
      <c r="LGX706" s="186"/>
      <c r="LGY706" s="125"/>
      <c r="LGZ706" s="125"/>
      <c r="LHA706" s="186"/>
      <c r="LHB706" s="186"/>
      <c r="LHC706" s="125"/>
      <c r="LHD706" s="125"/>
      <c r="LHE706" s="186"/>
      <c r="LHF706" s="186"/>
      <c r="LHG706" s="125"/>
      <c r="LHH706" s="125"/>
      <c r="LHI706" s="186"/>
      <c r="LHJ706" s="186"/>
      <c r="LHK706" s="125"/>
      <c r="LHL706" s="125"/>
      <c r="LHM706" s="186"/>
      <c r="LHN706" s="186"/>
      <c r="LHO706" s="125"/>
      <c r="LHP706" s="125"/>
      <c r="LHQ706" s="186"/>
      <c r="LHR706" s="186"/>
      <c r="LHS706" s="125"/>
      <c r="LHT706" s="125"/>
      <c r="LHU706" s="186"/>
      <c r="LHV706" s="186"/>
      <c r="LHW706" s="125"/>
      <c r="LHX706" s="125"/>
      <c r="LHY706" s="186"/>
      <c r="LHZ706" s="186"/>
      <c r="LIA706" s="125"/>
      <c r="LIB706" s="125"/>
      <c r="LIC706" s="186"/>
      <c r="LID706" s="186"/>
      <c r="LIE706" s="125"/>
      <c r="LIF706" s="125"/>
      <c r="LIG706" s="186"/>
      <c r="LIH706" s="186"/>
      <c r="LII706" s="125"/>
      <c r="LIJ706" s="125"/>
      <c r="LIK706" s="186"/>
      <c r="LIL706" s="186"/>
      <c r="LIM706" s="125"/>
      <c r="LIN706" s="125"/>
      <c r="LIO706" s="186"/>
      <c r="LIP706" s="186"/>
      <c r="LIQ706" s="125"/>
      <c r="LIR706" s="125"/>
      <c r="LIS706" s="186"/>
      <c r="LIT706" s="186"/>
      <c r="LIU706" s="125"/>
      <c r="LIV706" s="125"/>
      <c r="LIW706" s="186"/>
      <c r="LIX706" s="186"/>
      <c r="LIY706" s="125"/>
      <c r="LIZ706" s="125"/>
      <c r="LJA706" s="186"/>
      <c r="LJB706" s="186"/>
      <c r="LJC706" s="125"/>
      <c r="LJD706" s="125"/>
      <c r="LJE706" s="186"/>
      <c r="LJF706" s="186"/>
      <c r="LJG706" s="125"/>
      <c r="LJH706" s="125"/>
      <c r="LJI706" s="186"/>
      <c r="LJJ706" s="186"/>
      <c r="LJK706" s="125"/>
      <c r="LJL706" s="125"/>
      <c r="LJM706" s="186"/>
      <c r="LJN706" s="186"/>
      <c r="LJO706" s="125"/>
      <c r="LJP706" s="125"/>
      <c r="LJQ706" s="186"/>
      <c r="LJR706" s="186"/>
      <c r="LJS706" s="125"/>
      <c r="LJT706" s="125"/>
      <c r="LJU706" s="186"/>
      <c r="LJV706" s="186"/>
      <c r="LJW706" s="125"/>
      <c r="LJX706" s="125"/>
      <c r="LJY706" s="186"/>
      <c r="LJZ706" s="186"/>
      <c r="LKA706" s="125"/>
      <c r="LKB706" s="125"/>
      <c r="LKC706" s="186"/>
      <c r="LKD706" s="186"/>
      <c r="LKE706" s="125"/>
      <c r="LKF706" s="125"/>
      <c r="LKG706" s="186"/>
      <c r="LKH706" s="186"/>
      <c r="LKI706" s="125"/>
      <c r="LKJ706" s="125"/>
      <c r="LKK706" s="186"/>
      <c r="LKL706" s="186"/>
      <c r="LKM706" s="125"/>
      <c r="LKN706" s="125"/>
      <c r="LKO706" s="186"/>
      <c r="LKP706" s="186"/>
      <c r="LKQ706" s="125"/>
      <c r="LKR706" s="125"/>
      <c r="LKS706" s="186"/>
      <c r="LKT706" s="186"/>
      <c r="LKU706" s="125"/>
      <c r="LKV706" s="125"/>
      <c r="LKW706" s="186"/>
      <c r="LKX706" s="186"/>
      <c r="LKY706" s="125"/>
      <c r="LKZ706" s="125"/>
      <c r="LLA706" s="186"/>
      <c r="LLB706" s="186"/>
      <c r="LLC706" s="125"/>
      <c r="LLD706" s="125"/>
      <c r="LLE706" s="186"/>
      <c r="LLF706" s="186"/>
      <c r="LLG706" s="125"/>
      <c r="LLH706" s="125"/>
      <c r="LLI706" s="186"/>
      <c r="LLJ706" s="186"/>
      <c r="LLK706" s="125"/>
      <c r="LLL706" s="125"/>
      <c r="LLM706" s="186"/>
      <c r="LLN706" s="186"/>
      <c r="LLO706" s="125"/>
      <c r="LLP706" s="125"/>
      <c r="LLQ706" s="186"/>
      <c r="LLR706" s="186"/>
      <c r="LLS706" s="125"/>
      <c r="LLT706" s="125"/>
      <c r="LLU706" s="186"/>
      <c r="LLV706" s="186"/>
      <c r="LLW706" s="125"/>
      <c r="LLX706" s="125"/>
      <c r="LLY706" s="186"/>
      <c r="LLZ706" s="186"/>
      <c r="LMA706" s="125"/>
      <c r="LMB706" s="125"/>
      <c r="LMC706" s="186"/>
      <c r="LMD706" s="186"/>
      <c r="LME706" s="125"/>
      <c r="LMF706" s="125"/>
      <c r="LMG706" s="186"/>
      <c r="LMH706" s="186"/>
      <c r="LMI706" s="125"/>
      <c r="LMJ706" s="125"/>
      <c r="LMK706" s="186"/>
      <c r="LML706" s="186"/>
      <c r="LMM706" s="125"/>
      <c r="LMN706" s="125"/>
      <c r="LMO706" s="186"/>
      <c r="LMP706" s="186"/>
      <c r="LMQ706" s="125"/>
      <c r="LMR706" s="125"/>
      <c r="LMS706" s="186"/>
      <c r="LMT706" s="186"/>
      <c r="LMU706" s="125"/>
      <c r="LMV706" s="125"/>
      <c r="LMW706" s="186"/>
      <c r="LMX706" s="186"/>
      <c r="LMY706" s="125"/>
      <c r="LMZ706" s="125"/>
      <c r="LNA706" s="186"/>
      <c r="LNB706" s="186"/>
      <c r="LNC706" s="125"/>
      <c r="LND706" s="125"/>
      <c r="LNE706" s="186"/>
      <c r="LNF706" s="186"/>
      <c r="LNG706" s="125"/>
      <c r="LNH706" s="125"/>
      <c r="LNI706" s="186"/>
      <c r="LNJ706" s="186"/>
      <c r="LNK706" s="125"/>
      <c r="LNL706" s="125"/>
      <c r="LNM706" s="186"/>
      <c r="LNN706" s="186"/>
      <c r="LNO706" s="125"/>
      <c r="LNP706" s="125"/>
      <c r="LNQ706" s="186"/>
      <c r="LNR706" s="186"/>
      <c r="LNS706" s="125"/>
      <c r="LNT706" s="125"/>
      <c r="LNU706" s="186"/>
      <c r="LNV706" s="186"/>
      <c r="LNW706" s="125"/>
      <c r="LNX706" s="125"/>
      <c r="LNY706" s="186"/>
      <c r="LNZ706" s="186"/>
      <c r="LOA706" s="125"/>
      <c r="LOB706" s="125"/>
      <c r="LOC706" s="186"/>
      <c r="LOD706" s="186"/>
      <c r="LOE706" s="125"/>
      <c r="LOF706" s="125"/>
      <c r="LOG706" s="186"/>
      <c r="LOH706" s="186"/>
      <c r="LOI706" s="125"/>
      <c r="LOJ706" s="125"/>
      <c r="LOK706" s="186"/>
      <c r="LOL706" s="186"/>
      <c r="LOM706" s="125"/>
      <c r="LON706" s="125"/>
      <c r="LOO706" s="186"/>
      <c r="LOP706" s="186"/>
      <c r="LOQ706" s="125"/>
      <c r="LOR706" s="125"/>
      <c r="LOS706" s="186"/>
      <c r="LOT706" s="186"/>
      <c r="LOU706" s="125"/>
      <c r="LOV706" s="125"/>
      <c r="LOW706" s="186"/>
      <c r="LOX706" s="186"/>
      <c r="LOY706" s="125"/>
      <c r="LOZ706" s="125"/>
      <c r="LPA706" s="186"/>
      <c r="LPB706" s="186"/>
      <c r="LPC706" s="125"/>
      <c r="LPD706" s="125"/>
      <c r="LPE706" s="186"/>
      <c r="LPF706" s="186"/>
      <c r="LPG706" s="125"/>
      <c r="LPH706" s="125"/>
      <c r="LPI706" s="186"/>
      <c r="LPJ706" s="186"/>
      <c r="LPK706" s="125"/>
      <c r="LPL706" s="125"/>
      <c r="LPM706" s="186"/>
      <c r="LPN706" s="186"/>
      <c r="LPO706" s="125"/>
      <c r="LPP706" s="125"/>
      <c r="LPQ706" s="186"/>
      <c r="LPR706" s="186"/>
      <c r="LPS706" s="125"/>
      <c r="LPT706" s="125"/>
      <c r="LPU706" s="186"/>
      <c r="LPV706" s="186"/>
      <c r="LPW706" s="125"/>
      <c r="LPX706" s="125"/>
      <c r="LPY706" s="186"/>
      <c r="LPZ706" s="186"/>
      <c r="LQA706" s="125"/>
      <c r="LQB706" s="125"/>
      <c r="LQC706" s="186"/>
      <c r="LQD706" s="186"/>
      <c r="LQE706" s="125"/>
      <c r="LQF706" s="125"/>
      <c r="LQG706" s="186"/>
      <c r="LQH706" s="186"/>
      <c r="LQI706" s="125"/>
      <c r="LQJ706" s="125"/>
      <c r="LQK706" s="186"/>
      <c r="LQL706" s="186"/>
      <c r="LQM706" s="125"/>
      <c r="LQN706" s="125"/>
      <c r="LQO706" s="186"/>
      <c r="LQP706" s="186"/>
      <c r="LQQ706" s="125"/>
      <c r="LQR706" s="125"/>
      <c r="LQS706" s="186"/>
      <c r="LQT706" s="186"/>
      <c r="LQU706" s="125"/>
      <c r="LQV706" s="125"/>
      <c r="LQW706" s="186"/>
      <c r="LQX706" s="186"/>
      <c r="LQY706" s="125"/>
      <c r="LQZ706" s="125"/>
      <c r="LRA706" s="186"/>
      <c r="LRB706" s="186"/>
      <c r="LRC706" s="125"/>
      <c r="LRD706" s="125"/>
      <c r="LRE706" s="186"/>
      <c r="LRF706" s="186"/>
      <c r="LRG706" s="125"/>
      <c r="LRH706" s="125"/>
      <c r="LRI706" s="186"/>
      <c r="LRJ706" s="186"/>
      <c r="LRK706" s="125"/>
      <c r="LRL706" s="125"/>
      <c r="LRM706" s="186"/>
      <c r="LRN706" s="186"/>
      <c r="LRO706" s="125"/>
      <c r="LRP706" s="125"/>
      <c r="LRQ706" s="186"/>
      <c r="LRR706" s="186"/>
      <c r="LRS706" s="125"/>
      <c r="LRT706" s="125"/>
      <c r="LRU706" s="186"/>
      <c r="LRV706" s="186"/>
      <c r="LRW706" s="125"/>
      <c r="LRX706" s="125"/>
      <c r="LRY706" s="186"/>
      <c r="LRZ706" s="186"/>
      <c r="LSA706" s="125"/>
      <c r="LSB706" s="125"/>
      <c r="LSC706" s="186"/>
      <c r="LSD706" s="186"/>
      <c r="LSE706" s="125"/>
      <c r="LSF706" s="125"/>
      <c r="LSG706" s="186"/>
      <c r="LSH706" s="186"/>
      <c r="LSI706" s="125"/>
      <c r="LSJ706" s="125"/>
      <c r="LSK706" s="186"/>
      <c r="LSL706" s="186"/>
      <c r="LSM706" s="125"/>
      <c r="LSN706" s="125"/>
      <c r="LSO706" s="186"/>
      <c r="LSP706" s="186"/>
      <c r="LSQ706" s="125"/>
      <c r="LSR706" s="125"/>
      <c r="LSS706" s="186"/>
      <c r="LST706" s="186"/>
      <c r="LSU706" s="125"/>
      <c r="LSV706" s="125"/>
      <c r="LSW706" s="186"/>
      <c r="LSX706" s="186"/>
      <c r="LSY706" s="125"/>
      <c r="LSZ706" s="125"/>
      <c r="LTA706" s="186"/>
      <c r="LTB706" s="186"/>
      <c r="LTC706" s="125"/>
      <c r="LTD706" s="125"/>
      <c r="LTE706" s="186"/>
      <c r="LTF706" s="186"/>
      <c r="LTG706" s="125"/>
      <c r="LTH706" s="125"/>
      <c r="LTI706" s="186"/>
      <c r="LTJ706" s="186"/>
      <c r="LTK706" s="125"/>
      <c r="LTL706" s="125"/>
      <c r="LTM706" s="186"/>
      <c r="LTN706" s="186"/>
      <c r="LTO706" s="125"/>
      <c r="LTP706" s="125"/>
      <c r="LTQ706" s="186"/>
      <c r="LTR706" s="186"/>
      <c r="LTS706" s="125"/>
      <c r="LTT706" s="125"/>
      <c r="LTU706" s="186"/>
      <c r="LTV706" s="186"/>
      <c r="LTW706" s="125"/>
      <c r="LTX706" s="125"/>
      <c r="LTY706" s="186"/>
      <c r="LTZ706" s="186"/>
      <c r="LUA706" s="125"/>
      <c r="LUB706" s="125"/>
      <c r="LUC706" s="186"/>
      <c r="LUD706" s="186"/>
      <c r="LUE706" s="125"/>
      <c r="LUF706" s="125"/>
      <c r="LUG706" s="186"/>
      <c r="LUH706" s="186"/>
      <c r="LUI706" s="125"/>
      <c r="LUJ706" s="125"/>
      <c r="LUK706" s="186"/>
      <c r="LUL706" s="186"/>
      <c r="LUM706" s="125"/>
      <c r="LUN706" s="125"/>
      <c r="LUO706" s="186"/>
      <c r="LUP706" s="186"/>
      <c r="LUQ706" s="125"/>
      <c r="LUR706" s="125"/>
      <c r="LUS706" s="186"/>
      <c r="LUT706" s="186"/>
      <c r="LUU706" s="125"/>
      <c r="LUV706" s="125"/>
      <c r="LUW706" s="186"/>
      <c r="LUX706" s="186"/>
      <c r="LUY706" s="125"/>
      <c r="LUZ706" s="125"/>
      <c r="LVA706" s="186"/>
      <c r="LVB706" s="186"/>
      <c r="LVC706" s="125"/>
      <c r="LVD706" s="125"/>
      <c r="LVE706" s="186"/>
      <c r="LVF706" s="186"/>
      <c r="LVG706" s="125"/>
      <c r="LVH706" s="125"/>
      <c r="LVI706" s="186"/>
      <c r="LVJ706" s="186"/>
      <c r="LVK706" s="125"/>
      <c r="LVL706" s="125"/>
      <c r="LVM706" s="186"/>
      <c r="LVN706" s="186"/>
      <c r="LVO706" s="125"/>
      <c r="LVP706" s="125"/>
      <c r="LVQ706" s="186"/>
      <c r="LVR706" s="186"/>
      <c r="LVS706" s="125"/>
      <c r="LVT706" s="125"/>
      <c r="LVU706" s="186"/>
      <c r="LVV706" s="186"/>
      <c r="LVW706" s="125"/>
      <c r="LVX706" s="125"/>
      <c r="LVY706" s="186"/>
      <c r="LVZ706" s="186"/>
      <c r="LWA706" s="125"/>
      <c r="LWB706" s="125"/>
      <c r="LWC706" s="186"/>
      <c r="LWD706" s="186"/>
      <c r="LWE706" s="125"/>
      <c r="LWF706" s="125"/>
      <c r="LWG706" s="186"/>
      <c r="LWH706" s="186"/>
      <c r="LWI706" s="125"/>
      <c r="LWJ706" s="125"/>
      <c r="LWK706" s="186"/>
      <c r="LWL706" s="186"/>
      <c r="LWM706" s="125"/>
      <c r="LWN706" s="125"/>
      <c r="LWO706" s="186"/>
      <c r="LWP706" s="186"/>
      <c r="LWQ706" s="125"/>
      <c r="LWR706" s="125"/>
      <c r="LWS706" s="186"/>
      <c r="LWT706" s="186"/>
      <c r="LWU706" s="125"/>
      <c r="LWV706" s="125"/>
      <c r="LWW706" s="186"/>
      <c r="LWX706" s="186"/>
      <c r="LWY706" s="125"/>
      <c r="LWZ706" s="125"/>
      <c r="LXA706" s="186"/>
      <c r="LXB706" s="186"/>
      <c r="LXC706" s="125"/>
      <c r="LXD706" s="125"/>
      <c r="LXE706" s="186"/>
      <c r="LXF706" s="186"/>
      <c r="LXG706" s="125"/>
      <c r="LXH706" s="125"/>
      <c r="LXI706" s="186"/>
      <c r="LXJ706" s="186"/>
      <c r="LXK706" s="125"/>
      <c r="LXL706" s="125"/>
      <c r="LXM706" s="186"/>
      <c r="LXN706" s="186"/>
      <c r="LXO706" s="125"/>
      <c r="LXP706" s="125"/>
      <c r="LXQ706" s="186"/>
      <c r="LXR706" s="186"/>
      <c r="LXS706" s="125"/>
      <c r="LXT706" s="125"/>
      <c r="LXU706" s="186"/>
      <c r="LXV706" s="186"/>
      <c r="LXW706" s="125"/>
      <c r="LXX706" s="125"/>
      <c r="LXY706" s="186"/>
      <c r="LXZ706" s="186"/>
      <c r="LYA706" s="125"/>
      <c r="LYB706" s="125"/>
      <c r="LYC706" s="186"/>
      <c r="LYD706" s="186"/>
      <c r="LYE706" s="125"/>
      <c r="LYF706" s="125"/>
      <c r="LYG706" s="186"/>
      <c r="LYH706" s="186"/>
      <c r="LYI706" s="125"/>
      <c r="LYJ706" s="125"/>
      <c r="LYK706" s="186"/>
      <c r="LYL706" s="186"/>
      <c r="LYM706" s="125"/>
      <c r="LYN706" s="125"/>
      <c r="LYO706" s="186"/>
      <c r="LYP706" s="186"/>
      <c r="LYQ706" s="125"/>
      <c r="LYR706" s="125"/>
      <c r="LYS706" s="186"/>
      <c r="LYT706" s="186"/>
      <c r="LYU706" s="125"/>
      <c r="LYV706" s="125"/>
      <c r="LYW706" s="186"/>
      <c r="LYX706" s="186"/>
      <c r="LYY706" s="125"/>
      <c r="LYZ706" s="125"/>
      <c r="LZA706" s="186"/>
      <c r="LZB706" s="186"/>
      <c r="LZC706" s="125"/>
      <c r="LZD706" s="125"/>
      <c r="LZE706" s="186"/>
      <c r="LZF706" s="186"/>
      <c r="LZG706" s="125"/>
      <c r="LZH706" s="125"/>
      <c r="LZI706" s="186"/>
      <c r="LZJ706" s="186"/>
      <c r="LZK706" s="125"/>
      <c r="LZL706" s="125"/>
      <c r="LZM706" s="186"/>
      <c r="LZN706" s="186"/>
      <c r="LZO706" s="125"/>
      <c r="LZP706" s="125"/>
      <c r="LZQ706" s="186"/>
      <c r="LZR706" s="186"/>
      <c r="LZS706" s="125"/>
      <c r="LZT706" s="125"/>
      <c r="LZU706" s="186"/>
      <c r="LZV706" s="186"/>
      <c r="LZW706" s="125"/>
      <c r="LZX706" s="125"/>
      <c r="LZY706" s="186"/>
      <c r="LZZ706" s="186"/>
      <c r="MAA706" s="125"/>
      <c r="MAB706" s="125"/>
      <c r="MAC706" s="186"/>
      <c r="MAD706" s="186"/>
      <c r="MAE706" s="125"/>
      <c r="MAF706" s="125"/>
      <c r="MAG706" s="186"/>
      <c r="MAH706" s="186"/>
      <c r="MAI706" s="125"/>
      <c r="MAJ706" s="125"/>
      <c r="MAK706" s="186"/>
      <c r="MAL706" s="186"/>
      <c r="MAM706" s="125"/>
      <c r="MAN706" s="125"/>
      <c r="MAO706" s="186"/>
      <c r="MAP706" s="186"/>
      <c r="MAQ706" s="125"/>
      <c r="MAR706" s="125"/>
      <c r="MAS706" s="186"/>
      <c r="MAT706" s="186"/>
      <c r="MAU706" s="125"/>
      <c r="MAV706" s="125"/>
      <c r="MAW706" s="186"/>
      <c r="MAX706" s="186"/>
      <c r="MAY706" s="125"/>
      <c r="MAZ706" s="125"/>
      <c r="MBA706" s="186"/>
      <c r="MBB706" s="186"/>
      <c r="MBC706" s="125"/>
      <c r="MBD706" s="125"/>
      <c r="MBE706" s="186"/>
      <c r="MBF706" s="186"/>
      <c r="MBG706" s="125"/>
      <c r="MBH706" s="125"/>
      <c r="MBI706" s="186"/>
      <c r="MBJ706" s="186"/>
      <c r="MBK706" s="125"/>
      <c r="MBL706" s="125"/>
      <c r="MBM706" s="186"/>
      <c r="MBN706" s="186"/>
      <c r="MBO706" s="125"/>
      <c r="MBP706" s="125"/>
      <c r="MBQ706" s="186"/>
      <c r="MBR706" s="186"/>
      <c r="MBS706" s="125"/>
      <c r="MBT706" s="125"/>
      <c r="MBU706" s="186"/>
      <c r="MBV706" s="186"/>
      <c r="MBW706" s="125"/>
      <c r="MBX706" s="125"/>
      <c r="MBY706" s="186"/>
      <c r="MBZ706" s="186"/>
      <c r="MCA706" s="125"/>
      <c r="MCB706" s="125"/>
      <c r="MCC706" s="186"/>
      <c r="MCD706" s="186"/>
      <c r="MCE706" s="125"/>
      <c r="MCF706" s="125"/>
      <c r="MCG706" s="186"/>
      <c r="MCH706" s="186"/>
      <c r="MCI706" s="125"/>
      <c r="MCJ706" s="125"/>
      <c r="MCK706" s="186"/>
      <c r="MCL706" s="186"/>
      <c r="MCM706" s="125"/>
      <c r="MCN706" s="125"/>
      <c r="MCO706" s="186"/>
      <c r="MCP706" s="186"/>
      <c r="MCQ706" s="125"/>
      <c r="MCR706" s="125"/>
      <c r="MCS706" s="186"/>
      <c r="MCT706" s="186"/>
      <c r="MCU706" s="125"/>
      <c r="MCV706" s="125"/>
      <c r="MCW706" s="186"/>
      <c r="MCX706" s="186"/>
      <c r="MCY706" s="125"/>
      <c r="MCZ706" s="125"/>
      <c r="MDA706" s="186"/>
      <c r="MDB706" s="186"/>
      <c r="MDC706" s="125"/>
      <c r="MDD706" s="125"/>
      <c r="MDE706" s="186"/>
      <c r="MDF706" s="186"/>
      <c r="MDG706" s="125"/>
      <c r="MDH706" s="125"/>
      <c r="MDI706" s="186"/>
      <c r="MDJ706" s="186"/>
      <c r="MDK706" s="125"/>
      <c r="MDL706" s="125"/>
      <c r="MDM706" s="186"/>
      <c r="MDN706" s="186"/>
      <c r="MDO706" s="125"/>
      <c r="MDP706" s="125"/>
      <c r="MDQ706" s="186"/>
      <c r="MDR706" s="186"/>
      <c r="MDS706" s="125"/>
      <c r="MDT706" s="125"/>
      <c r="MDU706" s="186"/>
      <c r="MDV706" s="186"/>
      <c r="MDW706" s="125"/>
      <c r="MDX706" s="125"/>
      <c r="MDY706" s="186"/>
      <c r="MDZ706" s="186"/>
      <c r="MEA706" s="125"/>
      <c r="MEB706" s="125"/>
      <c r="MEC706" s="186"/>
      <c r="MED706" s="186"/>
      <c r="MEE706" s="125"/>
      <c r="MEF706" s="125"/>
      <c r="MEG706" s="186"/>
      <c r="MEH706" s="186"/>
      <c r="MEI706" s="125"/>
      <c r="MEJ706" s="125"/>
      <c r="MEK706" s="186"/>
      <c r="MEL706" s="186"/>
      <c r="MEM706" s="125"/>
      <c r="MEN706" s="125"/>
      <c r="MEO706" s="186"/>
      <c r="MEP706" s="186"/>
      <c r="MEQ706" s="125"/>
      <c r="MER706" s="125"/>
      <c r="MES706" s="186"/>
      <c r="MET706" s="186"/>
      <c r="MEU706" s="125"/>
      <c r="MEV706" s="125"/>
      <c r="MEW706" s="186"/>
      <c r="MEX706" s="186"/>
      <c r="MEY706" s="125"/>
      <c r="MEZ706" s="125"/>
      <c r="MFA706" s="186"/>
      <c r="MFB706" s="186"/>
      <c r="MFC706" s="125"/>
      <c r="MFD706" s="125"/>
      <c r="MFE706" s="186"/>
      <c r="MFF706" s="186"/>
      <c r="MFG706" s="125"/>
      <c r="MFH706" s="125"/>
      <c r="MFI706" s="186"/>
      <c r="MFJ706" s="186"/>
      <c r="MFK706" s="125"/>
      <c r="MFL706" s="125"/>
      <c r="MFM706" s="186"/>
      <c r="MFN706" s="186"/>
      <c r="MFO706" s="125"/>
      <c r="MFP706" s="125"/>
      <c r="MFQ706" s="186"/>
      <c r="MFR706" s="186"/>
      <c r="MFS706" s="125"/>
      <c r="MFT706" s="125"/>
      <c r="MFU706" s="186"/>
      <c r="MFV706" s="186"/>
      <c r="MFW706" s="125"/>
      <c r="MFX706" s="125"/>
      <c r="MFY706" s="186"/>
      <c r="MFZ706" s="186"/>
      <c r="MGA706" s="125"/>
      <c r="MGB706" s="125"/>
      <c r="MGC706" s="186"/>
      <c r="MGD706" s="186"/>
      <c r="MGE706" s="125"/>
      <c r="MGF706" s="125"/>
      <c r="MGG706" s="186"/>
      <c r="MGH706" s="186"/>
      <c r="MGI706" s="125"/>
      <c r="MGJ706" s="125"/>
      <c r="MGK706" s="186"/>
      <c r="MGL706" s="186"/>
      <c r="MGM706" s="125"/>
      <c r="MGN706" s="125"/>
      <c r="MGO706" s="186"/>
      <c r="MGP706" s="186"/>
      <c r="MGQ706" s="125"/>
      <c r="MGR706" s="125"/>
      <c r="MGS706" s="186"/>
      <c r="MGT706" s="186"/>
      <c r="MGU706" s="125"/>
      <c r="MGV706" s="125"/>
      <c r="MGW706" s="186"/>
      <c r="MGX706" s="186"/>
      <c r="MGY706" s="125"/>
      <c r="MGZ706" s="125"/>
      <c r="MHA706" s="186"/>
      <c r="MHB706" s="186"/>
      <c r="MHC706" s="125"/>
      <c r="MHD706" s="125"/>
      <c r="MHE706" s="186"/>
      <c r="MHF706" s="186"/>
      <c r="MHG706" s="125"/>
      <c r="MHH706" s="125"/>
      <c r="MHI706" s="186"/>
      <c r="MHJ706" s="186"/>
      <c r="MHK706" s="125"/>
      <c r="MHL706" s="125"/>
      <c r="MHM706" s="186"/>
      <c r="MHN706" s="186"/>
      <c r="MHO706" s="125"/>
      <c r="MHP706" s="125"/>
      <c r="MHQ706" s="186"/>
      <c r="MHR706" s="186"/>
      <c r="MHS706" s="125"/>
      <c r="MHT706" s="125"/>
      <c r="MHU706" s="186"/>
      <c r="MHV706" s="186"/>
      <c r="MHW706" s="125"/>
      <c r="MHX706" s="125"/>
      <c r="MHY706" s="186"/>
      <c r="MHZ706" s="186"/>
      <c r="MIA706" s="125"/>
      <c r="MIB706" s="125"/>
      <c r="MIC706" s="186"/>
      <c r="MID706" s="186"/>
      <c r="MIE706" s="125"/>
      <c r="MIF706" s="125"/>
      <c r="MIG706" s="186"/>
      <c r="MIH706" s="186"/>
      <c r="MII706" s="125"/>
      <c r="MIJ706" s="125"/>
      <c r="MIK706" s="186"/>
      <c r="MIL706" s="186"/>
      <c r="MIM706" s="125"/>
      <c r="MIN706" s="125"/>
      <c r="MIO706" s="186"/>
      <c r="MIP706" s="186"/>
      <c r="MIQ706" s="125"/>
      <c r="MIR706" s="125"/>
      <c r="MIS706" s="186"/>
      <c r="MIT706" s="186"/>
      <c r="MIU706" s="125"/>
      <c r="MIV706" s="125"/>
      <c r="MIW706" s="186"/>
      <c r="MIX706" s="186"/>
      <c r="MIY706" s="125"/>
      <c r="MIZ706" s="125"/>
      <c r="MJA706" s="186"/>
      <c r="MJB706" s="186"/>
      <c r="MJC706" s="125"/>
      <c r="MJD706" s="125"/>
      <c r="MJE706" s="186"/>
      <c r="MJF706" s="186"/>
      <c r="MJG706" s="125"/>
      <c r="MJH706" s="125"/>
      <c r="MJI706" s="186"/>
      <c r="MJJ706" s="186"/>
      <c r="MJK706" s="125"/>
      <c r="MJL706" s="125"/>
      <c r="MJM706" s="186"/>
      <c r="MJN706" s="186"/>
      <c r="MJO706" s="125"/>
      <c r="MJP706" s="125"/>
      <c r="MJQ706" s="186"/>
      <c r="MJR706" s="186"/>
      <c r="MJS706" s="125"/>
      <c r="MJT706" s="125"/>
      <c r="MJU706" s="186"/>
      <c r="MJV706" s="186"/>
      <c r="MJW706" s="125"/>
      <c r="MJX706" s="125"/>
      <c r="MJY706" s="186"/>
      <c r="MJZ706" s="186"/>
      <c r="MKA706" s="125"/>
      <c r="MKB706" s="125"/>
      <c r="MKC706" s="186"/>
      <c r="MKD706" s="186"/>
      <c r="MKE706" s="125"/>
      <c r="MKF706" s="125"/>
      <c r="MKG706" s="186"/>
      <c r="MKH706" s="186"/>
      <c r="MKI706" s="125"/>
      <c r="MKJ706" s="125"/>
      <c r="MKK706" s="186"/>
      <c r="MKL706" s="186"/>
      <c r="MKM706" s="125"/>
      <c r="MKN706" s="125"/>
      <c r="MKO706" s="186"/>
      <c r="MKP706" s="186"/>
      <c r="MKQ706" s="125"/>
      <c r="MKR706" s="125"/>
      <c r="MKS706" s="186"/>
      <c r="MKT706" s="186"/>
      <c r="MKU706" s="125"/>
      <c r="MKV706" s="125"/>
      <c r="MKW706" s="186"/>
      <c r="MKX706" s="186"/>
      <c r="MKY706" s="125"/>
      <c r="MKZ706" s="125"/>
      <c r="MLA706" s="186"/>
      <c r="MLB706" s="186"/>
      <c r="MLC706" s="125"/>
      <c r="MLD706" s="125"/>
      <c r="MLE706" s="186"/>
      <c r="MLF706" s="186"/>
      <c r="MLG706" s="125"/>
      <c r="MLH706" s="125"/>
      <c r="MLI706" s="186"/>
      <c r="MLJ706" s="186"/>
      <c r="MLK706" s="125"/>
      <c r="MLL706" s="125"/>
      <c r="MLM706" s="186"/>
      <c r="MLN706" s="186"/>
      <c r="MLO706" s="125"/>
      <c r="MLP706" s="125"/>
      <c r="MLQ706" s="186"/>
      <c r="MLR706" s="186"/>
      <c r="MLS706" s="125"/>
      <c r="MLT706" s="125"/>
      <c r="MLU706" s="186"/>
      <c r="MLV706" s="186"/>
      <c r="MLW706" s="125"/>
      <c r="MLX706" s="125"/>
      <c r="MLY706" s="186"/>
      <c r="MLZ706" s="186"/>
      <c r="MMA706" s="125"/>
      <c r="MMB706" s="125"/>
      <c r="MMC706" s="186"/>
      <c r="MMD706" s="186"/>
      <c r="MME706" s="125"/>
      <c r="MMF706" s="125"/>
      <c r="MMG706" s="186"/>
      <c r="MMH706" s="186"/>
      <c r="MMI706" s="125"/>
      <c r="MMJ706" s="125"/>
      <c r="MMK706" s="186"/>
      <c r="MML706" s="186"/>
      <c r="MMM706" s="125"/>
      <c r="MMN706" s="125"/>
      <c r="MMO706" s="186"/>
      <c r="MMP706" s="186"/>
      <c r="MMQ706" s="125"/>
      <c r="MMR706" s="125"/>
      <c r="MMS706" s="186"/>
      <c r="MMT706" s="186"/>
      <c r="MMU706" s="125"/>
      <c r="MMV706" s="125"/>
      <c r="MMW706" s="186"/>
      <c r="MMX706" s="186"/>
      <c r="MMY706" s="125"/>
      <c r="MMZ706" s="125"/>
      <c r="MNA706" s="186"/>
      <c r="MNB706" s="186"/>
      <c r="MNC706" s="125"/>
      <c r="MND706" s="125"/>
      <c r="MNE706" s="186"/>
      <c r="MNF706" s="186"/>
      <c r="MNG706" s="125"/>
      <c r="MNH706" s="125"/>
      <c r="MNI706" s="186"/>
      <c r="MNJ706" s="186"/>
      <c r="MNK706" s="125"/>
      <c r="MNL706" s="125"/>
      <c r="MNM706" s="186"/>
      <c r="MNN706" s="186"/>
      <c r="MNO706" s="125"/>
      <c r="MNP706" s="125"/>
      <c r="MNQ706" s="186"/>
      <c r="MNR706" s="186"/>
      <c r="MNS706" s="125"/>
      <c r="MNT706" s="125"/>
      <c r="MNU706" s="186"/>
      <c r="MNV706" s="186"/>
      <c r="MNW706" s="125"/>
      <c r="MNX706" s="125"/>
      <c r="MNY706" s="186"/>
      <c r="MNZ706" s="186"/>
      <c r="MOA706" s="125"/>
      <c r="MOB706" s="125"/>
      <c r="MOC706" s="186"/>
      <c r="MOD706" s="186"/>
      <c r="MOE706" s="125"/>
      <c r="MOF706" s="125"/>
      <c r="MOG706" s="186"/>
      <c r="MOH706" s="186"/>
      <c r="MOI706" s="125"/>
      <c r="MOJ706" s="125"/>
      <c r="MOK706" s="186"/>
      <c r="MOL706" s="186"/>
      <c r="MOM706" s="125"/>
      <c r="MON706" s="125"/>
      <c r="MOO706" s="186"/>
      <c r="MOP706" s="186"/>
      <c r="MOQ706" s="125"/>
      <c r="MOR706" s="125"/>
      <c r="MOS706" s="186"/>
      <c r="MOT706" s="186"/>
      <c r="MOU706" s="125"/>
      <c r="MOV706" s="125"/>
      <c r="MOW706" s="186"/>
      <c r="MOX706" s="186"/>
      <c r="MOY706" s="125"/>
      <c r="MOZ706" s="125"/>
      <c r="MPA706" s="186"/>
      <c r="MPB706" s="186"/>
      <c r="MPC706" s="125"/>
      <c r="MPD706" s="125"/>
      <c r="MPE706" s="186"/>
      <c r="MPF706" s="186"/>
      <c r="MPG706" s="125"/>
      <c r="MPH706" s="125"/>
      <c r="MPI706" s="186"/>
      <c r="MPJ706" s="186"/>
      <c r="MPK706" s="125"/>
      <c r="MPL706" s="125"/>
      <c r="MPM706" s="186"/>
      <c r="MPN706" s="186"/>
      <c r="MPO706" s="125"/>
      <c r="MPP706" s="125"/>
      <c r="MPQ706" s="186"/>
      <c r="MPR706" s="186"/>
      <c r="MPS706" s="125"/>
      <c r="MPT706" s="125"/>
      <c r="MPU706" s="186"/>
      <c r="MPV706" s="186"/>
      <c r="MPW706" s="125"/>
      <c r="MPX706" s="125"/>
      <c r="MPY706" s="186"/>
      <c r="MPZ706" s="186"/>
      <c r="MQA706" s="125"/>
      <c r="MQB706" s="125"/>
      <c r="MQC706" s="186"/>
      <c r="MQD706" s="186"/>
      <c r="MQE706" s="125"/>
      <c r="MQF706" s="125"/>
      <c r="MQG706" s="186"/>
      <c r="MQH706" s="186"/>
      <c r="MQI706" s="125"/>
      <c r="MQJ706" s="125"/>
      <c r="MQK706" s="186"/>
      <c r="MQL706" s="186"/>
      <c r="MQM706" s="125"/>
      <c r="MQN706" s="125"/>
      <c r="MQO706" s="186"/>
      <c r="MQP706" s="186"/>
      <c r="MQQ706" s="125"/>
      <c r="MQR706" s="125"/>
      <c r="MQS706" s="186"/>
      <c r="MQT706" s="186"/>
      <c r="MQU706" s="125"/>
      <c r="MQV706" s="125"/>
      <c r="MQW706" s="186"/>
      <c r="MQX706" s="186"/>
      <c r="MQY706" s="125"/>
      <c r="MQZ706" s="125"/>
      <c r="MRA706" s="186"/>
      <c r="MRB706" s="186"/>
      <c r="MRC706" s="125"/>
      <c r="MRD706" s="125"/>
      <c r="MRE706" s="186"/>
      <c r="MRF706" s="186"/>
      <c r="MRG706" s="125"/>
      <c r="MRH706" s="125"/>
      <c r="MRI706" s="186"/>
      <c r="MRJ706" s="186"/>
      <c r="MRK706" s="125"/>
      <c r="MRL706" s="125"/>
      <c r="MRM706" s="186"/>
      <c r="MRN706" s="186"/>
      <c r="MRO706" s="125"/>
      <c r="MRP706" s="125"/>
      <c r="MRQ706" s="186"/>
      <c r="MRR706" s="186"/>
      <c r="MRS706" s="125"/>
      <c r="MRT706" s="125"/>
      <c r="MRU706" s="186"/>
      <c r="MRV706" s="186"/>
      <c r="MRW706" s="125"/>
      <c r="MRX706" s="125"/>
      <c r="MRY706" s="186"/>
      <c r="MRZ706" s="186"/>
      <c r="MSA706" s="125"/>
      <c r="MSB706" s="125"/>
      <c r="MSC706" s="186"/>
      <c r="MSD706" s="186"/>
      <c r="MSE706" s="125"/>
      <c r="MSF706" s="125"/>
      <c r="MSG706" s="186"/>
      <c r="MSH706" s="186"/>
      <c r="MSI706" s="125"/>
      <c r="MSJ706" s="125"/>
      <c r="MSK706" s="186"/>
      <c r="MSL706" s="186"/>
      <c r="MSM706" s="125"/>
      <c r="MSN706" s="125"/>
      <c r="MSO706" s="186"/>
      <c r="MSP706" s="186"/>
      <c r="MSQ706" s="125"/>
      <c r="MSR706" s="125"/>
      <c r="MSS706" s="186"/>
      <c r="MST706" s="186"/>
      <c r="MSU706" s="125"/>
      <c r="MSV706" s="125"/>
      <c r="MSW706" s="186"/>
      <c r="MSX706" s="186"/>
      <c r="MSY706" s="125"/>
      <c r="MSZ706" s="125"/>
      <c r="MTA706" s="186"/>
      <c r="MTB706" s="186"/>
      <c r="MTC706" s="125"/>
      <c r="MTD706" s="125"/>
      <c r="MTE706" s="186"/>
      <c r="MTF706" s="186"/>
      <c r="MTG706" s="125"/>
      <c r="MTH706" s="125"/>
      <c r="MTI706" s="186"/>
      <c r="MTJ706" s="186"/>
      <c r="MTK706" s="125"/>
      <c r="MTL706" s="125"/>
      <c r="MTM706" s="186"/>
      <c r="MTN706" s="186"/>
      <c r="MTO706" s="125"/>
      <c r="MTP706" s="125"/>
      <c r="MTQ706" s="186"/>
      <c r="MTR706" s="186"/>
      <c r="MTS706" s="125"/>
      <c r="MTT706" s="125"/>
      <c r="MTU706" s="186"/>
      <c r="MTV706" s="186"/>
      <c r="MTW706" s="125"/>
      <c r="MTX706" s="125"/>
      <c r="MTY706" s="186"/>
      <c r="MTZ706" s="186"/>
      <c r="MUA706" s="125"/>
      <c r="MUB706" s="125"/>
      <c r="MUC706" s="186"/>
      <c r="MUD706" s="186"/>
      <c r="MUE706" s="125"/>
      <c r="MUF706" s="125"/>
      <c r="MUG706" s="186"/>
      <c r="MUH706" s="186"/>
      <c r="MUI706" s="125"/>
      <c r="MUJ706" s="125"/>
      <c r="MUK706" s="186"/>
      <c r="MUL706" s="186"/>
      <c r="MUM706" s="125"/>
      <c r="MUN706" s="125"/>
      <c r="MUO706" s="186"/>
      <c r="MUP706" s="186"/>
      <c r="MUQ706" s="125"/>
      <c r="MUR706" s="125"/>
      <c r="MUS706" s="186"/>
      <c r="MUT706" s="186"/>
      <c r="MUU706" s="125"/>
      <c r="MUV706" s="125"/>
      <c r="MUW706" s="186"/>
      <c r="MUX706" s="186"/>
      <c r="MUY706" s="125"/>
      <c r="MUZ706" s="125"/>
      <c r="MVA706" s="186"/>
      <c r="MVB706" s="186"/>
      <c r="MVC706" s="125"/>
      <c r="MVD706" s="125"/>
      <c r="MVE706" s="186"/>
      <c r="MVF706" s="186"/>
      <c r="MVG706" s="125"/>
      <c r="MVH706" s="125"/>
      <c r="MVI706" s="186"/>
      <c r="MVJ706" s="186"/>
      <c r="MVK706" s="125"/>
      <c r="MVL706" s="125"/>
      <c r="MVM706" s="186"/>
      <c r="MVN706" s="186"/>
      <c r="MVO706" s="125"/>
      <c r="MVP706" s="125"/>
      <c r="MVQ706" s="186"/>
      <c r="MVR706" s="186"/>
      <c r="MVS706" s="125"/>
      <c r="MVT706" s="125"/>
      <c r="MVU706" s="186"/>
      <c r="MVV706" s="186"/>
      <c r="MVW706" s="125"/>
      <c r="MVX706" s="125"/>
      <c r="MVY706" s="186"/>
      <c r="MVZ706" s="186"/>
      <c r="MWA706" s="125"/>
      <c r="MWB706" s="125"/>
      <c r="MWC706" s="186"/>
      <c r="MWD706" s="186"/>
      <c r="MWE706" s="125"/>
      <c r="MWF706" s="125"/>
      <c r="MWG706" s="186"/>
      <c r="MWH706" s="186"/>
      <c r="MWI706" s="125"/>
      <c r="MWJ706" s="125"/>
      <c r="MWK706" s="186"/>
      <c r="MWL706" s="186"/>
      <c r="MWM706" s="125"/>
      <c r="MWN706" s="125"/>
      <c r="MWO706" s="186"/>
      <c r="MWP706" s="186"/>
      <c r="MWQ706" s="125"/>
      <c r="MWR706" s="125"/>
      <c r="MWS706" s="186"/>
      <c r="MWT706" s="186"/>
      <c r="MWU706" s="125"/>
      <c r="MWV706" s="125"/>
      <c r="MWW706" s="186"/>
      <c r="MWX706" s="186"/>
      <c r="MWY706" s="125"/>
      <c r="MWZ706" s="125"/>
      <c r="MXA706" s="186"/>
      <c r="MXB706" s="186"/>
      <c r="MXC706" s="125"/>
      <c r="MXD706" s="125"/>
      <c r="MXE706" s="186"/>
      <c r="MXF706" s="186"/>
      <c r="MXG706" s="125"/>
      <c r="MXH706" s="125"/>
      <c r="MXI706" s="186"/>
      <c r="MXJ706" s="186"/>
      <c r="MXK706" s="125"/>
      <c r="MXL706" s="125"/>
      <c r="MXM706" s="186"/>
      <c r="MXN706" s="186"/>
      <c r="MXO706" s="125"/>
      <c r="MXP706" s="125"/>
      <c r="MXQ706" s="186"/>
      <c r="MXR706" s="186"/>
      <c r="MXS706" s="125"/>
      <c r="MXT706" s="125"/>
      <c r="MXU706" s="186"/>
      <c r="MXV706" s="186"/>
      <c r="MXW706" s="125"/>
      <c r="MXX706" s="125"/>
      <c r="MXY706" s="186"/>
      <c r="MXZ706" s="186"/>
      <c r="MYA706" s="125"/>
      <c r="MYB706" s="125"/>
      <c r="MYC706" s="186"/>
      <c r="MYD706" s="186"/>
      <c r="MYE706" s="125"/>
      <c r="MYF706" s="125"/>
      <c r="MYG706" s="186"/>
      <c r="MYH706" s="186"/>
      <c r="MYI706" s="125"/>
      <c r="MYJ706" s="125"/>
      <c r="MYK706" s="186"/>
      <c r="MYL706" s="186"/>
      <c r="MYM706" s="125"/>
      <c r="MYN706" s="125"/>
      <c r="MYO706" s="186"/>
      <c r="MYP706" s="186"/>
      <c r="MYQ706" s="125"/>
      <c r="MYR706" s="125"/>
      <c r="MYS706" s="186"/>
      <c r="MYT706" s="186"/>
      <c r="MYU706" s="125"/>
      <c r="MYV706" s="125"/>
      <c r="MYW706" s="186"/>
      <c r="MYX706" s="186"/>
      <c r="MYY706" s="125"/>
      <c r="MYZ706" s="125"/>
      <c r="MZA706" s="186"/>
      <c r="MZB706" s="186"/>
      <c r="MZC706" s="125"/>
      <c r="MZD706" s="125"/>
      <c r="MZE706" s="186"/>
      <c r="MZF706" s="186"/>
      <c r="MZG706" s="125"/>
      <c r="MZH706" s="125"/>
      <c r="MZI706" s="186"/>
      <c r="MZJ706" s="186"/>
      <c r="MZK706" s="125"/>
      <c r="MZL706" s="125"/>
      <c r="MZM706" s="186"/>
      <c r="MZN706" s="186"/>
      <c r="MZO706" s="125"/>
      <c r="MZP706" s="125"/>
      <c r="MZQ706" s="186"/>
      <c r="MZR706" s="186"/>
      <c r="MZS706" s="125"/>
      <c r="MZT706" s="125"/>
      <c r="MZU706" s="186"/>
      <c r="MZV706" s="186"/>
      <c r="MZW706" s="125"/>
      <c r="MZX706" s="125"/>
      <c r="MZY706" s="186"/>
      <c r="MZZ706" s="186"/>
      <c r="NAA706" s="125"/>
      <c r="NAB706" s="125"/>
      <c r="NAC706" s="186"/>
      <c r="NAD706" s="186"/>
      <c r="NAE706" s="125"/>
      <c r="NAF706" s="125"/>
      <c r="NAG706" s="186"/>
      <c r="NAH706" s="186"/>
      <c r="NAI706" s="125"/>
      <c r="NAJ706" s="125"/>
      <c r="NAK706" s="186"/>
      <c r="NAL706" s="186"/>
      <c r="NAM706" s="125"/>
      <c r="NAN706" s="125"/>
      <c r="NAO706" s="186"/>
      <c r="NAP706" s="186"/>
      <c r="NAQ706" s="125"/>
      <c r="NAR706" s="125"/>
      <c r="NAS706" s="186"/>
      <c r="NAT706" s="186"/>
      <c r="NAU706" s="125"/>
      <c r="NAV706" s="125"/>
      <c r="NAW706" s="186"/>
      <c r="NAX706" s="186"/>
      <c r="NAY706" s="125"/>
      <c r="NAZ706" s="125"/>
      <c r="NBA706" s="186"/>
      <c r="NBB706" s="186"/>
      <c r="NBC706" s="125"/>
      <c r="NBD706" s="125"/>
      <c r="NBE706" s="186"/>
      <c r="NBF706" s="186"/>
      <c r="NBG706" s="125"/>
      <c r="NBH706" s="125"/>
      <c r="NBI706" s="186"/>
      <c r="NBJ706" s="186"/>
      <c r="NBK706" s="125"/>
      <c r="NBL706" s="125"/>
      <c r="NBM706" s="186"/>
      <c r="NBN706" s="186"/>
      <c r="NBO706" s="125"/>
      <c r="NBP706" s="125"/>
      <c r="NBQ706" s="186"/>
      <c r="NBR706" s="186"/>
      <c r="NBS706" s="125"/>
      <c r="NBT706" s="125"/>
      <c r="NBU706" s="186"/>
      <c r="NBV706" s="186"/>
      <c r="NBW706" s="125"/>
      <c r="NBX706" s="125"/>
      <c r="NBY706" s="186"/>
      <c r="NBZ706" s="186"/>
      <c r="NCA706" s="125"/>
      <c r="NCB706" s="125"/>
      <c r="NCC706" s="186"/>
      <c r="NCD706" s="186"/>
      <c r="NCE706" s="125"/>
      <c r="NCF706" s="125"/>
      <c r="NCG706" s="186"/>
      <c r="NCH706" s="186"/>
      <c r="NCI706" s="125"/>
      <c r="NCJ706" s="125"/>
      <c r="NCK706" s="186"/>
      <c r="NCL706" s="186"/>
      <c r="NCM706" s="125"/>
      <c r="NCN706" s="125"/>
      <c r="NCO706" s="186"/>
      <c r="NCP706" s="186"/>
      <c r="NCQ706" s="125"/>
      <c r="NCR706" s="125"/>
      <c r="NCS706" s="186"/>
      <c r="NCT706" s="186"/>
      <c r="NCU706" s="125"/>
      <c r="NCV706" s="125"/>
      <c r="NCW706" s="186"/>
      <c r="NCX706" s="186"/>
      <c r="NCY706" s="125"/>
      <c r="NCZ706" s="125"/>
      <c r="NDA706" s="186"/>
      <c r="NDB706" s="186"/>
      <c r="NDC706" s="125"/>
      <c r="NDD706" s="125"/>
      <c r="NDE706" s="186"/>
      <c r="NDF706" s="186"/>
      <c r="NDG706" s="125"/>
      <c r="NDH706" s="125"/>
      <c r="NDI706" s="186"/>
      <c r="NDJ706" s="186"/>
      <c r="NDK706" s="125"/>
      <c r="NDL706" s="125"/>
      <c r="NDM706" s="186"/>
      <c r="NDN706" s="186"/>
      <c r="NDO706" s="125"/>
      <c r="NDP706" s="125"/>
      <c r="NDQ706" s="186"/>
      <c r="NDR706" s="186"/>
      <c r="NDS706" s="125"/>
      <c r="NDT706" s="125"/>
      <c r="NDU706" s="186"/>
      <c r="NDV706" s="186"/>
      <c r="NDW706" s="125"/>
      <c r="NDX706" s="125"/>
      <c r="NDY706" s="186"/>
      <c r="NDZ706" s="186"/>
      <c r="NEA706" s="125"/>
      <c r="NEB706" s="125"/>
      <c r="NEC706" s="186"/>
      <c r="NED706" s="186"/>
      <c r="NEE706" s="125"/>
      <c r="NEF706" s="125"/>
      <c r="NEG706" s="186"/>
      <c r="NEH706" s="186"/>
      <c r="NEI706" s="125"/>
      <c r="NEJ706" s="125"/>
      <c r="NEK706" s="186"/>
      <c r="NEL706" s="186"/>
      <c r="NEM706" s="125"/>
      <c r="NEN706" s="125"/>
      <c r="NEO706" s="186"/>
      <c r="NEP706" s="186"/>
      <c r="NEQ706" s="125"/>
      <c r="NER706" s="125"/>
      <c r="NES706" s="186"/>
      <c r="NET706" s="186"/>
      <c r="NEU706" s="125"/>
      <c r="NEV706" s="125"/>
      <c r="NEW706" s="186"/>
      <c r="NEX706" s="186"/>
      <c r="NEY706" s="125"/>
      <c r="NEZ706" s="125"/>
      <c r="NFA706" s="186"/>
      <c r="NFB706" s="186"/>
      <c r="NFC706" s="125"/>
      <c r="NFD706" s="125"/>
      <c r="NFE706" s="186"/>
      <c r="NFF706" s="186"/>
      <c r="NFG706" s="125"/>
      <c r="NFH706" s="125"/>
      <c r="NFI706" s="186"/>
      <c r="NFJ706" s="186"/>
      <c r="NFK706" s="125"/>
      <c r="NFL706" s="125"/>
      <c r="NFM706" s="186"/>
      <c r="NFN706" s="186"/>
      <c r="NFO706" s="125"/>
      <c r="NFP706" s="125"/>
      <c r="NFQ706" s="186"/>
      <c r="NFR706" s="186"/>
      <c r="NFS706" s="125"/>
      <c r="NFT706" s="125"/>
      <c r="NFU706" s="186"/>
      <c r="NFV706" s="186"/>
      <c r="NFW706" s="125"/>
      <c r="NFX706" s="125"/>
      <c r="NFY706" s="186"/>
      <c r="NFZ706" s="186"/>
      <c r="NGA706" s="125"/>
      <c r="NGB706" s="125"/>
      <c r="NGC706" s="186"/>
      <c r="NGD706" s="186"/>
      <c r="NGE706" s="125"/>
      <c r="NGF706" s="125"/>
      <c r="NGG706" s="186"/>
      <c r="NGH706" s="186"/>
      <c r="NGI706" s="125"/>
      <c r="NGJ706" s="125"/>
      <c r="NGK706" s="186"/>
      <c r="NGL706" s="186"/>
      <c r="NGM706" s="125"/>
      <c r="NGN706" s="125"/>
      <c r="NGO706" s="186"/>
      <c r="NGP706" s="186"/>
      <c r="NGQ706" s="125"/>
      <c r="NGR706" s="125"/>
      <c r="NGS706" s="186"/>
      <c r="NGT706" s="186"/>
      <c r="NGU706" s="125"/>
      <c r="NGV706" s="125"/>
      <c r="NGW706" s="186"/>
      <c r="NGX706" s="186"/>
      <c r="NGY706" s="125"/>
      <c r="NGZ706" s="125"/>
      <c r="NHA706" s="186"/>
      <c r="NHB706" s="186"/>
      <c r="NHC706" s="125"/>
      <c r="NHD706" s="125"/>
      <c r="NHE706" s="186"/>
      <c r="NHF706" s="186"/>
      <c r="NHG706" s="125"/>
      <c r="NHH706" s="125"/>
      <c r="NHI706" s="186"/>
      <c r="NHJ706" s="186"/>
      <c r="NHK706" s="125"/>
      <c r="NHL706" s="125"/>
      <c r="NHM706" s="186"/>
      <c r="NHN706" s="186"/>
      <c r="NHO706" s="125"/>
      <c r="NHP706" s="125"/>
      <c r="NHQ706" s="186"/>
      <c r="NHR706" s="186"/>
      <c r="NHS706" s="125"/>
      <c r="NHT706" s="125"/>
      <c r="NHU706" s="186"/>
      <c r="NHV706" s="186"/>
      <c r="NHW706" s="125"/>
      <c r="NHX706" s="125"/>
      <c r="NHY706" s="186"/>
      <c r="NHZ706" s="186"/>
      <c r="NIA706" s="125"/>
      <c r="NIB706" s="125"/>
      <c r="NIC706" s="186"/>
      <c r="NID706" s="186"/>
      <c r="NIE706" s="125"/>
      <c r="NIF706" s="125"/>
      <c r="NIG706" s="186"/>
      <c r="NIH706" s="186"/>
      <c r="NII706" s="125"/>
      <c r="NIJ706" s="125"/>
      <c r="NIK706" s="186"/>
      <c r="NIL706" s="186"/>
      <c r="NIM706" s="125"/>
      <c r="NIN706" s="125"/>
      <c r="NIO706" s="186"/>
      <c r="NIP706" s="186"/>
      <c r="NIQ706" s="125"/>
      <c r="NIR706" s="125"/>
      <c r="NIS706" s="186"/>
      <c r="NIT706" s="186"/>
      <c r="NIU706" s="125"/>
      <c r="NIV706" s="125"/>
      <c r="NIW706" s="186"/>
      <c r="NIX706" s="186"/>
      <c r="NIY706" s="125"/>
      <c r="NIZ706" s="125"/>
      <c r="NJA706" s="186"/>
      <c r="NJB706" s="186"/>
      <c r="NJC706" s="125"/>
      <c r="NJD706" s="125"/>
      <c r="NJE706" s="186"/>
      <c r="NJF706" s="186"/>
      <c r="NJG706" s="125"/>
      <c r="NJH706" s="125"/>
      <c r="NJI706" s="186"/>
      <c r="NJJ706" s="186"/>
      <c r="NJK706" s="125"/>
      <c r="NJL706" s="125"/>
      <c r="NJM706" s="186"/>
      <c r="NJN706" s="186"/>
      <c r="NJO706" s="125"/>
      <c r="NJP706" s="125"/>
      <c r="NJQ706" s="186"/>
      <c r="NJR706" s="186"/>
      <c r="NJS706" s="125"/>
      <c r="NJT706" s="125"/>
      <c r="NJU706" s="186"/>
      <c r="NJV706" s="186"/>
      <c r="NJW706" s="125"/>
      <c r="NJX706" s="125"/>
      <c r="NJY706" s="186"/>
      <c r="NJZ706" s="186"/>
      <c r="NKA706" s="125"/>
      <c r="NKB706" s="125"/>
      <c r="NKC706" s="186"/>
      <c r="NKD706" s="186"/>
      <c r="NKE706" s="125"/>
      <c r="NKF706" s="125"/>
      <c r="NKG706" s="186"/>
      <c r="NKH706" s="186"/>
      <c r="NKI706" s="125"/>
      <c r="NKJ706" s="125"/>
      <c r="NKK706" s="186"/>
      <c r="NKL706" s="186"/>
      <c r="NKM706" s="125"/>
      <c r="NKN706" s="125"/>
      <c r="NKO706" s="186"/>
      <c r="NKP706" s="186"/>
      <c r="NKQ706" s="125"/>
      <c r="NKR706" s="125"/>
      <c r="NKS706" s="186"/>
      <c r="NKT706" s="186"/>
      <c r="NKU706" s="125"/>
      <c r="NKV706" s="125"/>
      <c r="NKW706" s="186"/>
      <c r="NKX706" s="186"/>
      <c r="NKY706" s="125"/>
      <c r="NKZ706" s="125"/>
      <c r="NLA706" s="186"/>
      <c r="NLB706" s="186"/>
      <c r="NLC706" s="125"/>
      <c r="NLD706" s="125"/>
      <c r="NLE706" s="186"/>
      <c r="NLF706" s="186"/>
      <c r="NLG706" s="125"/>
      <c r="NLH706" s="125"/>
      <c r="NLI706" s="186"/>
      <c r="NLJ706" s="186"/>
      <c r="NLK706" s="125"/>
      <c r="NLL706" s="125"/>
      <c r="NLM706" s="186"/>
      <c r="NLN706" s="186"/>
      <c r="NLO706" s="125"/>
      <c r="NLP706" s="125"/>
      <c r="NLQ706" s="186"/>
      <c r="NLR706" s="186"/>
      <c r="NLS706" s="125"/>
      <c r="NLT706" s="125"/>
      <c r="NLU706" s="186"/>
      <c r="NLV706" s="186"/>
      <c r="NLW706" s="125"/>
      <c r="NLX706" s="125"/>
      <c r="NLY706" s="186"/>
      <c r="NLZ706" s="186"/>
      <c r="NMA706" s="125"/>
      <c r="NMB706" s="125"/>
      <c r="NMC706" s="186"/>
      <c r="NMD706" s="186"/>
      <c r="NME706" s="125"/>
      <c r="NMF706" s="125"/>
      <c r="NMG706" s="186"/>
      <c r="NMH706" s="186"/>
      <c r="NMI706" s="125"/>
      <c r="NMJ706" s="125"/>
      <c r="NMK706" s="186"/>
      <c r="NML706" s="186"/>
      <c r="NMM706" s="125"/>
      <c r="NMN706" s="125"/>
      <c r="NMO706" s="186"/>
      <c r="NMP706" s="186"/>
      <c r="NMQ706" s="125"/>
      <c r="NMR706" s="125"/>
      <c r="NMS706" s="186"/>
      <c r="NMT706" s="186"/>
      <c r="NMU706" s="125"/>
      <c r="NMV706" s="125"/>
      <c r="NMW706" s="186"/>
      <c r="NMX706" s="186"/>
      <c r="NMY706" s="125"/>
      <c r="NMZ706" s="125"/>
      <c r="NNA706" s="186"/>
      <c r="NNB706" s="186"/>
      <c r="NNC706" s="125"/>
      <c r="NND706" s="125"/>
      <c r="NNE706" s="186"/>
      <c r="NNF706" s="186"/>
      <c r="NNG706" s="125"/>
      <c r="NNH706" s="125"/>
      <c r="NNI706" s="186"/>
      <c r="NNJ706" s="186"/>
      <c r="NNK706" s="125"/>
      <c r="NNL706" s="125"/>
      <c r="NNM706" s="186"/>
      <c r="NNN706" s="186"/>
      <c r="NNO706" s="125"/>
      <c r="NNP706" s="125"/>
      <c r="NNQ706" s="186"/>
      <c r="NNR706" s="186"/>
      <c r="NNS706" s="125"/>
      <c r="NNT706" s="125"/>
      <c r="NNU706" s="186"/>
      <c r="NNV706" s="186"/>
      <c r="NNW706" s="125"/>
      <c r="NNX706" s="125"/>
      <c r="NNY706" s="186"/>
      <c r="NNZ706" s="186"/>
      <c r="NOA706" s="125"/>
      <c r="NOB706" s="125"/>
      <c r="NOC706" s="186"/>
      <c r="NOD706" s="186"/>
      <c r="NOE706" s="125"/>
      <c r="NOF706" s="125"/>
      <c r="NOG706" s="186"/>
      <c r="NOH706" s="186"/>
      <c r="NOI706" s="125"/>
      <c r="NOJ706" s="125"/>
      <c r="NOK706" s="186"/>
      <c r="NOL706" s="186"/>
      <c r="NOM706" s="125"/>
      <c r="NON706" s="125"/>
      <c r="NOO706" s="186"/>
      <c r="NOP706" s="186"/>
      <c r="NOQ706" s="125"/>
      <c r="NOR706" s="125"/>
      <c r="NOS706" s="186"/>
      <c r="NOT706" s="186"/>
      <c r="NOU706" s="125"/>
      <c r="NOV706" s="125"/>
      <c r="NOW706" s="186"/>
      <c r="NOX706" s="186"/>
      <c r="NOY706" s="125"/>
      <c r="NOZ706" s="125"/>
      <c r="NPA706" s="186"/>
      <c r="NPB706" s="186"/>
      <c r="NPC706" s="125"/>
      <c r="NPD706" s="125"/>
      <c r="NPE706" s="186"/>
      <c r="NPF706" s="186"/>
      <c r="NPG706" s="125"/>
      <c r="NPH706" s="125"/>
      <c r="NPI706" s="186"/>
      <c r="NPJ706" s="186"/>
      <c r="NPK706" s="125"/>
      <c r="NPL706" s="125"/>
      <c r="NPM706" s="186"/>
      <c r="NPN706" s="186"/>
      <c r="NPO706" s="125"/>
      <c r="NPP706" s="125"/>
      <c r="NPQ706" s="186"/>
      <c r="NPR706" s="186"/>
      <c r="NPS706" s="125"/>
      <c r="NPT706" s="125"/>
      <c r="NPU706" s="186"/>
      <c r="NPV706" s="186"/>
      <c r="NPW706" s="125"/>
      <c r="NPX706" s="125"/>
      <c r="NPY706" s="186"/>
      <c r="NPZ706" s="186"/>
      <c r="NQA706" s="125"/>
      <c r="NQB706" s="125"/>
      <c r="NQC706" s="186"/>
      <c r="NQD706" s="186"/>
      <c r="NQE706" s="125"/>
      <c r="NQF706" s="125"/>
      <c r="NQG706" s="186"/>
      <c r="NQH706" s="186"/>
      <c r="NQI706" s="125"/>
      <c r="NQJ706" s="125"/>
      <c r="NQK706" s="186"/>
      <c r="NQL706" s="186"/>
      <c r="NQM706" s="125"/>
      <c r="NQN706" s="125"/>
      <c r="NQO706" s="186"/>
      <c r="NQP706" s="186"/>
      <c r="NQQ706" s="125"/>
      <c r="NQR706" s="125"/>
      <c r="NQS706" s="186"/>
      <c r="NQT706" s="186"/>
      <c r="NQU706" s="125"/>
      <c r="NQV706" s="125"/>
      <c r="NQW706" s="186"/>
      <c r="NQX706" s="186"/>
      <c r="NQY706" s="125"/>
      <c r="NQZ706" s="125"/>
      <c r="NRA706" s="186"/>
      <c r="NRB706" s="186"/>
      <c r="NRC706" s="125"/>
      <c r="NRD706" s="125"/>
      <c r="NRE706" s="186"/>
      <c r="NRF706" s="186"/>
      <c r="NRG706" s="125"/>
      <c r="NRH706" s="125"/>
      <c r="NRI706" s="186"/>
      <c r="NRJ706" s="186"/>
      <c r="NRK706" s="125"/>
      <c r="NRL706" s="125"/>
      <c r="NRM706" s="186"/>
      <c r="NRN706" s="186"/>
      <c r="NRO706" s="125"/>
      <c r="NRP706" s="125"/>
      <c r="NRQ706" s="186"/>
      <c r="NRR706" s="186"/>
      <c r="NRS706" s="125"/>
      <c r="NRT706" s="125"/>
      <c r="NRU706" s="186"/>
      <c r="NRV706" s="186"/>
      <c r="NRW706" s="125"/>
      <c r="NRX706" s="125"/>
      <c r="NRY706" s="186"/>
      <c r="NRZ706" s="186"/>
      <c r="NSA706" s="125"/>
      <c r="NSB706" s="125"/>
      <c r="NSC706" s="186"/>
      <c r="NSD706" s="186"/>
      <c r="NSE706" s="125"/>
      <c r="NSF706" s="125"/>
      <c r="NSG706" s="186"/>
      <c r="NSH706" s="186"/>
      <c r="NSI706" s="125"/>
      <c r="NSJ706" s="125"/>
      <c r="NSK706" s="186"/>
      <c r="NSL706" s="186"/>
      <c r="NSM706" s="125"/>
      <c r="NSN706" s="125"/>
      <c r="NSO706" s="186"/>
      <c r="NSP706" s="186"/>
      <c r="NSQ706" s="125"/>
      <c r="NSR706" s="125"/>
      <c r="NSS706" s="186"/>
      <c r="NST706" s="186"/>
      <c r="NSU706" s="125"/>
      <c r="NSV706" s="125"/>
      <c r="NSW706" s="186"/>
      <c r="NSX706" s="186"/>
      <c r="NSY706" s="125"/>
      <c r="NSZ706" s="125"/>
      <c r="NTA706" s="186"/>
      <c r="NTB706" s="186"/>
      <c r="NTC706" s="125"/>
      <c r="NTD706" s="125"/>
      <c r="NTE706" s="186"/>
      <c r="NTF706" s="186"/>
      <c r="NTG706" s="125"/>
      <c r="NTH706" s="125"/>
      <c r="NTI706" s="186"/>
      <c r="NTJ706" s="186"/>
      <c r="NTK706" s="125"/>
      <c r="NTL706" s="125"/>
      <c r="NTM706" s="186"/>
      <c r="NTN706" s="186"/>
      <c r="NTO706" s="125"/>
      <c r="NTP706" s="125"/>
      <c r="NTQ706" s="186"/>
      <c r="NTR706" s="186"/>
      <c r="NTS706" s="125"/>
      <c r="NTT706" s="125"/>
      <c r="NTU706" s="186"/>
      <c r="NTV706" s="186"/>
      <c r="NTW706" s="125"/>
      <c r="NTX706" s="125"/>
      <c r="NTY706" s="186"/>
      <c r="NTZ706" s="186"/>
      <c r="NUA706" s="125"/>
      <c r="NUB706" s="125"/>
      <c r="NUC706" s="186"/>
      <c r="NUD706" s="186"/>
      <c r="NUE706" s="125"/>
      <c r="NUF706" s="125"/>
      <c r="NUG706" s="186"/>
      <c r="NUH706" s="186"/>
      <c r="NUI706" s="125"/>
      <c r="NUJ706" s="125"/>
      <c r="NUK706" s="186"/>
      <c r="NUL706" s="186"/>
      <c r="NUM706" s="125"/>
      <c r="NUN706" s="125"/>
      <c r="NUO706" s="186"/>
      <c r="NUP706" s="186"/>
      <c r="NUQ706" s="125"/>
      <c r="NUR706" s="125"/>
      <c r="NUS706" s="186"/>
      <c r="NUT706" s="186"/>
      <c r="NUU706" s="125"/>
      <c r="NUV706" s="125"/>
      <c r="NUW706" s="186"/>
      <c r="NUX706" s="186"/>
      <c r="NUY706" s="125"/>
      <c r="NUZ706" s="125"/>
      <c r="NVA706" s="186"/>
      <c r="NVB706" s="186"/>
      <c r="NVC706" s="125"/>
      <c r="NVD706" s="125"/>
      <c r="NVE706" s="186"/>
      <c r="NVF706" s="186"/>
      <c r="NVG706" s="125"/>
      <c r="NVH706" s="125"/>
      <c r="NVI706" s="186"/>
      <c r="NVJ706" s="186"/>
      <c r="NVK706" s="125"/>
      <c r="NVL706" s="125"/>
      <c r="NVM706" s="186"/>
      <c r="NVN706" s="186"/>
      <c r="NVO706" s="125"/>
      <c r="NVP706" s="125"/>
      <c r="NVQ706" s="186"/>
      <c r="NVR706" s="186"/>
      <c r="NVS706" s="125"/>
      <c r="NVT706" s="125"/>
      <c r="NVU706" s="186"/>
      <c r="NVV706" s="186"/>
      <c r="NVW706" s="125"/>
      <c r="NVX706" s="125"/>
      <c r="NVY706" s="186"/>
      <c r="NVZ706" s="186"/>
      <c r="NWA706" s="125"/>
      <c r="NWB706" s="125"/>
      <c r="NWC706" s="186"/>
      <c r="NWD706" s="186"/>
      <c r="NWE706" s="125"/>
      <c r="NWF706" s="125"/>
      <c r="NWG706" s="186"/>
      <c r="NWH706" s="186"/>
      <c r="NWI706" s="125"/>
      <c r="NWJ706" s="125"/>
      <c r="NWK706" s="186"/>
      <c r="NWL706" s="186"/>
      <c r="NWM706" s="125"/>
      <c r="NWN706" s="125"/>
      <c r="NWO706" s="186"/>
      <c r="NWP706" s="186"/>
      <c r="NWQ706" s="125"/>
      <c r="NWR706" s="125"/>
      <c r="NWS706" s="186"/>
      <c r="NWT706" s="186"/>
      <c r="NWU706" s="125"/>
      <c r="NWV706" s="125"/>
      <c r="NWW706" s="186"/>
      <c r="NWX706" s="186"/>
      <c r="NWY706" s="125"/>
      <c r="NWZ706" s="125"/>
      <c r="NXA706" s="186"/>
      <c r="NXB706" s="186"/>
      <c r="NXC706" s="125"/>
      <c r="NXD706" s="125"/>
      <c r="NXE706" s="186"/>
      <c r="NXF706" s="186"/>
      <c r="NXG706" s="125"/>
      <c r="NXH706" s="125"/>
      <c r="NXI706" s="186"/>
      <c r="NXJ706" s="186"/>
      <c r="NXK706" s="125"/>
      <c r="NXL706" s="125"/>
      <c r="NXM706" s="186"/>
      <c r="NXN706" s="186"/>
      <c r="NXO706" s="125"/>
      <c r="NXP706" s="125"/>
      <c r="NXQ706" s="186"/>
      <c r="NXR706" s="186"/>
      <c r="NXS706" s="125"/>
      <c r="NXT706" s="125"/>
      <c r="NXU706" s="186"/>
      <c r="NXV706" s="186"/>
      <c r="NXW706" s="125"/>
      <c r="NXX706" s="125"/>
      <c r="NXY706" s="186"/>
      <c r="NXZ706" s="186"/>
      <c r="NYA706" s="125"/>
      <c r="NYB706" s="125"/>
      <c r="NYC706" s="186"/>
      <c r="NYD706" s="186"/>
      <c r="NYE706" s="125"/>
      <c r="NYF706" s="125"/>
      <c r="NYG706" s="186"/>
      <c r="NYH706" s="186"/>
      <c r="NYI706" s="125"/>
      <c r="NYJ706" s="125"/>
      <c r="NYK706" s="186"/>
      <c r="NYL706" s="186"/>
      <c r="NYM706" s="125"/>
      <c r="NYN706" s="125"/>
      <c r="NYO706" s="186"/>
      <c r="NYP706" s="186"/>
      <c r="NYQ706" s="125"/>
      <c r="NYR706" s="125"/>
      <c r="NYS706" s="186"/>
      <c r="NYT706" s="186"/>
      <c r="NYU706" s="125"/>
      <c r="NYV706" s="125"/>
      <c r="NYW706" s="186"/>
      <c r="NYX706" s="186"/>
      <c r="NYY706" s="125"/>
      <c r="NYZ706" s="125"/>
      <c r="NZA706" s="186"/>
      <c r="NZB706" s="186"/>
      <c r="NZC706" s="125"/>
      <c r="NZD706" s="125"/>
      <c r="NZE706" s="186"/>
      <c r="NZF706" s="186"/>
      <c r="NZG706" s="125"/>
      <c r="NZH706" s="125"/>
      <c r="NZI706" s="186"/>
      <c r="NZJ706" s="186"/>
      <c r="NZK706" s="125"/>
      <c r="NZL706" s="125"/>
      <c r="NZM706" s="186"/>
      <c r="NZN706" s="186"/>
      <c r="NZO706" s="125"/>
      <c r="NZP706" s="125"/>
      <c r="NZQ706" s="186"/>
      <c r="NZR706" s="186"/>
      <c r="NZS706" s="125"/>
      <c r="NZT706" s="125"/>
      <c r="NZU706" s="186"/>
      <c r="NZV706" s="186"/>
      <c r="NZW706" s="125"/>
      <c r="NZX706" s="125"/>
      <c r="NZY706" s="186"/>
      <c r="NZZ706" s="186"/>
      <c r="OAA706" s="125"/>
      <c r="OAB706" s="125"/>
      <c r="OAC706" s="186"/>
      <c r="OAD706" s="186"/>
      <c r="OAE706" s="125"/>
      <c r="OAF706" s="125"/>
      <c r="OAG706" s="186"/>
      <c r="OAH706" s="186"/>
      <c r="OAI706" s="125"/>
      <c r="OAJ706" s="125"/>
      <c r="OAK706" s="186"/>
      <c r="OAL706" s="186"/>
      <c r="OAM706" s="125"/>
      <c r="OAN706" s="125"/>
      <c r="OAO706" s="186"/>
      <c r="OAP706" s="186"/>
      <c r="OAQ706" s="125"/>
      <c r="OAR706" s="125"/>
      <c r="OAS706" s="186"/>
      <c r="OAT706" s="186"/>
      <c r="OAU706" s="125"/>
      <c r="OAV706" s="125"/>
      <c r="OAW706" s="186"/>
      <c r="OAX706" s="186"/>
      <c r="OAY706" s="125"/>
      <c r="OAZ706" s="125"/>
      <c r="OBA706" s="186"/>
      <c r="OBB706" s="186"/>
      <c r="OBC706" s="125"/>
      <c r="OBD706" s="125"/>
      <c r="OBE706" s="186"/>
      <c r="OBF706" s="186"/>
      <c r="OBG706" s="125"/>
      <c r="OBH706" s="125"/>
      <c r="OBI706" s="186"/>
      <c r="OBJ706" s="186"/>
      <c r="OBK706" s="125"/>
      <c r="OBL706" s="125"/>
      <c r="OBM706" s="186"/>
      <c r="OBN706" s="186"/>
      <c r="OBO706" s="125"/>
      <c r="OBP706" s="125"/>
      <c r="OBQ706" s="186"/>
      <c r="OBR706" s="186"/>
      <c r="OBS706" s="125"/>
      <c r="OBT706" s="125"/>
      <c r="OBU706" s="186"/>
      <c r="OBV706" s="186"/>
      <c r="OBW706" s="125"/>
      <c r="OBX706" s="125"/>
      <c r="OBY706" s="186"/>
      <c r="OBZ706" s="186"/>
      <c r="OCA706" s="125"/>
      <c r="OCB706" s="125"/>
      <c r="OCC706" s="186"/>
      <c r="OCD706" s="186"/>
      <c r="OCE706" s="125"/>
      <c r="OCF706" s="125"/>
      <c r="OCG706" s="186"/>
      <c r="OCH706" s="186"/>
      <c r="OCI706" s="125"/>
      <c r="OCJ706" s="125"/>
      <c r="OCK706" s="186"/>
      <c r="OCL706" s="186"/>
      <c r="OCM706" s="125"/>
      <c r="OCN706" s="125"/>
      <c r="OCO706" s="186"/>
      <c r="OCP706" s="186"/>
      <c r="OCQ706" s="125"/>
      <c r="OCR706" s="125"/>
      <c r="OCS706" s="186"/>
      <c r="OCT706" s="186"/>
      <c r="OCU706" s="125"/>
      <c r="OCV706" s="125"/>
      <c r="OCW706" s="186"/>
      <c r="OCX706" s="186"/>
      <c r="OCY706" s="125"/>
      <c r="OCZ706" s="125"/>
      <c r="ODA706" s="186"/>
      <c r="ODB706" s="186"/>
      <c r="ODC706" s="125"/>
      <c r="ODD706" s="125"/>
      <c r="ODE706" s="186"/>
      <c r="ODF706" s="186"/>
      <c r="ODG706" s="125"/>
      <c r="ODH706" s="125"/>
      <c r="ODI706" s="186"/>
      <c r="ODJ706" s="186"/>
      <c r="ODK706" s="125"/>
      <c r="ODL706" s="125"/>
      <c r="ODM706" s="186"/>
      <c r="ODN706" s="186"/>
      <c r="ODO706" s="125"/>
      <c r="ODP706" s="125"/>
      <c r="ODQ706" s="186"/>
      <c r="ODR706" s="186"/>
      <c r="ODS706" s="125"/>
      <c r="ODT706" s="125"/>
      <c r="ODU706" s="186"/>
      <c r="ODV706" s="186"/>
      <c r="ODW706" s="125"/>
      <c r="ODX706" s="125"/>
      <c r="ODY706" s="186"/>
      <c r="ODZ706" s="186"/>
      <c r="OEA706" s="125"/>
      <c r="OEB706" s="125"/>
      <c r="OEC706" s="186"/>
      <c r="OED706" s="186"/>
      <c r="OEE706" s="125"/>
      <c r="OEF706" s="125"/>
      <c r="OEG706" s="186"/>
      <c r="OEH706" s="186"/>
      <c r="OEI706" s="125"/>
      <c r="OEJ706" s="125"/>
      <c r="OEK706" s="186"/>
      <c r="OEL706" s="186"/>
      <c r="OEM706" s="125"/>
      <c r="OEN706" s="125"/>
      <c r="OEO706" s="186"/>
      <c r="OEP706" s="186"/>
      <c r="OEQ706" s="125"/>
      <c r="OER706" s="125"/>
      <c r="OES706" s="186"/>
      <c r="OET706" s="186"/>
      <c r="OEU706" s="125"/>
      <c r="OEV706" s="125"/>
      <c r="OEW706" s="186"/>
      <c r="OEX706" s="186"/>
      <c r="OEY706" s="125"/>
      <c r="OEZ706" s="125"/>
      <c r="OFA706" s="186"/>
      <c r="OFB706" s="186"/>
      <c r="OFC706" s="125"/>
      <c r="OFD706" s="125"/>
      <c r="OFE706" s="186"/>
      <c r="OFF706" s="186"/>
      <c r="OFG706" s="125"/>
      <c r="OFH706" s="125"/>
      <c r="OFI706" s="186"/>
      <c r="OFJ706" s="186"/>
      <c r="OFK706" s="125"/>
      <c r="OFL706" s="125"/>
      <c r="OFM706" s="186"/>
      <c r="OFN706" s="186"/>
      <c r="OFO706" s="125"/>
      <c r="OFP706" s="125"/>
      <c r="OFQ706" s="186"/>
      <c r="OFR706" s="186"/>
      <c r="OFS706" s="125"/>
      <c r="OFT706" s="125"/>
      <c r="OFU706" s="186"/>
      <c r="OFV706" s="186"/>
      <c r="OFW706" s="125"/>
      <c r="OFX706" s="125"/>
      <c r="OFY706" s="186"/>
      <c r="OFZ706" s="186"/>
      <c r="OGA706" s="125"/>
      <c r="OGB706" s="125"/>
      <c r="OGC706" s="186"/>
      <c r="OGD706" s="186"/>
      <c r="OGE706" s="125"/>
      <c r="OGF706" s="125"/>
      <c r="OGG706" s="186"/>
      <c r="OGH706" s="186"/>
      <c r="OGI706" s="125"/>
      <c r="OGJ706" s="125"/>
      <c r="OGK706" s="186"/>
      <c r="OGL706" s="186"/>
      <c r="OGM706" s="125"/>
      <c r="OGN706" s="125"/>
      <c r="OGO706" s="186"/>
      <c r="OGP706" s="186"/>
      <c r="OGQ706" s="125"/>
      <c r="OGR706" s="125"/>
      <c r="OGS706" s="186"/>
      <c r="OGT706" s="186"/>
      <c r="OGU706" s="125"/>
      <c r="OGV706" s="125"/>
      <c r="OGW706" s="186"/>
      <c r="OGX706" s="186"/>
      <c r="OGY706" s="125"/>
      <c r="OGZ706" s="125"/>
      <c r="OHA706" s="186"/>
      <c r="OHB706" s="186"/>
      <c r="OHC706" s="125"/>
      <c r="OHD706" s="125"/>
      <c r="OHE706" s="186"/>
      <c r="OHF706" s="186"/>
      <c r="OHG706" s="125"/>
      <c r="OHH706" s="125"/>
      <c r="OHI706" s="186"/>
      <c r="OHJ706" s="186"/>
      <c r="OHK706" s="125"/>
      <c r="OHL706" s="125"/>
      <c r="OHM706" s="186"/>
      <c r="OHN706" s="186"/>
      <c r="OHO706" s="125"/>
      <c r="OHP706" s="125"/>
      <c r="OHQ706" s="186"/>
      <c r="OHR706" s="186"/>
      <c r="OHS706" s="125"/>
      <c r="OHT706" s="125"/>
      <c r="OHU706" s="186"/>
      <c r="OHV706" s="186"/>
      <c r="OHW706" s="125"/>
      <c r="OHX706" s="125"/>
      <c r="OHY706" s="186"/>
      <c r="OHZ706" s="186"/>
      <c r="OIA706" s="125"/>
      <c r="OIB706" s="125"/>
      <c r="OIC706" s="186"/>
      <c r="OID706" s="186"/>
      <c r="OIE706" s="125"/>
      <c r="OIF706" s="125"/>
      <c r="OIG706" s="186"/>
      <c r="OIH706" s="186"/>
      <c r="OII706" s="125"/>
      <c r="OIJ706" s="125"/>
      <c r="OIK706" s="186"/>
      <c r="OIL706" s="186"/>
      <c r="OIM706" s="125"/>
      <c r="OIN706" s="125"/>
      <c r="OIO706" s="186"/>
      <c r="OIP706" s="186"/>
      <c r="OIQ706" s="125"/>
      <c r="OIR706" s="125"/>
      <c r="OIS706" s="186"/>
      <c r="OIT706" s="186"/>
      <c r="OIU706" s="125"/>
      <c r="OIV706" s="125"/>
      <c r="OIW706" s="186"/>
      <c r="OIX706" s="186"/>
      <c r="OIY706" s="125"/>
      <c r="OIZ706" s="125"/>
      <c r="OJA706" s="186"/>
      <c r="OJB706" s="186"/>
      <c r="OJC706" s="125"/>
      <c r="OJD706" s="125"/>
      <c r="OJE706" s="186"/>
      <c r="OJF706" s="186"/>
      <c r="OJG706" s="125"/>
      <c r="OJH706" s="125"/>
      <c r="OJI706" s="186"/>
      <c r="OJJ706" s="186"/>
      <c r="OJK706" s="125"/>
      <c r="OJL706" s="125"/>
      <c r="OJM706" s="186"/>
      <c r="OJN706" s="186"/>
      <c r="OJO706" s="125"/>
      <c r="OJP706" s="125"/>
      <c r="OJQ706" s="186"/>
      <c r="OJR706" s="186"/>
      <c r="OJS706" s="125"/>
      <c r="OJT706" s="125"/>
      <c r="OJU706" s="186"/>
      <c r="OJV706" s="186"/>
      <c r="OJW706" s="125"/>
      <c r="OJX706" s="125"/>
      <c r="OJY706" s="186"/>
      <c r="OJZ706" s="186"/>
      <c r="OKA706" s="125"/>
      <c r="OKB706" s="125"/>
      <c r="OKC706" s="186"/>
      <c r="OKD706" s="186"/>
      <c r="OKE706" s="125"/>
      <c r="OKF706" s="125"/>
      <c r="OKG706" s="186"/>
      <c r="OKH706" s="186"/>
      <c r="OKI706" s="125"/>
      <c r="OKJ706" s="125"/>
      <c r="OKK706" s="186"/>
      <c r="OKL706" s="186"/>
      <c r="OKM706" s="125"/>
      <c r="OKN706" s="125"/>
      <c r="OKO706" s="186"/>
      <c r="OKP706" s="186"/>
      <c r="OKQ706" s="125"/>
      <c r="OKR706" s="125"/>
      <c r="OKS706" s="186"/>
      <c r="OKT706" s="186"/>
      <c r="OKU706" s="125"/>
      <c r="OKV706" s="125"/>
      <c r="OKW706" s="186"/>
      <c r="OKX706" s="186"/>
      <c r="OKY706" s="125"/>
      <c r="OKZ706" s="125"/>
      <c r="OLA706" s="186"/>
      <c r="OLB706" s="186"/>
      <c r="OLC706" s="125"/>
      <c r="OLD706" s="125"/>
      <c r="OLE706" s="186"/>
      <c r="OLF706" s="186"/>
      <c r="OLG706" s="125"/>
      <c r="OLH706" s="125"/>
      <c r="OLI706" s="186"/>
      <c r="OLJ706" s="186"/>
      <c r="OLK706" s="125"/>
      <c r="OLL706" s="125"/>
      <c r="OLM706" s="186"/>
      <c r="OLN706" s="186"/>
      <c r="OLO706" s="125"/>
      <c r="OLP706" s="125"/>
      <c r="OLQ706" s="186"/>
      <c r="OLR706" s="186"/>
      <c r="OLS706" s="125"/>
      <c r="OLT706" s="125"/>
      <c r="OLU706" s="186"/>
      <c r="OLV706" s="186"/>
      <c r="OLW706" s="125"/>
      <c r="OLX706" s="125"/>
      <c r="OLY706" s="186"/>
      <c r="OLZ706" s="186"/>
      <c r="OMA706" s="125"/>
      <c r="OMB706" s="125"/>
      <c r="OMC706" s="186"/>
      <c r="OMD706" s="186"/>
      <c r="OME706" s="125"/>
      <c r="OMF706" s="125"/>
      <c r="OMG706" s="186"/>
      <c r="OMH706" s="186"/>
      <c r="OMI706" s="125"/>
      <c r="OMJ706" s="125"/>
      <c r="OMK706" s="186"/>
      <c r="OML706" s="186"/>
      <c r="OMM706" s="125"/>
      <c r="OMN706" s="125"/>
      <c r="OMO706" s="186"/>
      <c r="OMP706" s="186"/>
      <c r="OMQ706" s="125"/>
      <c r="OMR706" s="125"/>
      <c r="OMS706" s="186"/>
      <c r="OMT706" s="186"/>
      <c r="OMU706" s="125"/>
      <c r="OMV706" s="125"/>
      <c r="OMW706" s="186"/>
      <c r="OMX706" s="186"/>
      <c r="OMY706" s="125"/>
      <c r="OMZ706" s="125"/>
      <c r="ONA706" s="186"/>
      <c r="ONB706" s="186"/>
      <c r="ONC706" s="125"/>
      <c r="OND706" s="125"/>
      <c r="ONE706" s="186"/>
      <c r="ONF706" s="186"/>
      <c r="ONG706" s="125"/>
      <c r="ONH706" s="125"/>
      <c r="ONI706" s="186"/>
      <c r="ONJ706" s="186"/>
      <c r="ONK706" s="125"/>
      <c r="ONL706" s="125"/>
      <c r="ONM706" s="186"/>
      <c r="ONN706" s="186"/>
      <c r="ONO706" s="125"/>
      <c r="ONP706" s="125"/>
      <c r="ONQ706" s="186"/>
      <c r="ONR706" s="186"/>
      <c r="ONS706" s="125"/>
      <c r="ONT706" s="125"/>
      <c r="ONU706" s="186"/>
      <c r="ONV706" s="186"/>
      <c r="ONW706" s="125"/>
      <c r="ONX706" s="125"/>
      <c r="ONY706" s="186"/>
      <c r="ONZ706" s="186"/>
      <c r="OOA706" s="125"/>
      <c r="OOB706" s="125"/>
      <c r="OOC706" s="186"/>
      <c r="OOD706" s="186"/>
      <c r="OOE706" s="125"/>
      <c r="OOF706" s="125"/>
      <c r="OOG706" s="186"/>
      <c r="OOH706" s="186"/>
      <c r="OOI706" s="125"/>
      <c r="OOJ706" s="125"/>
      <c r="OOK706" s="186"/>
      <c r="OOL706" s="186"/>
      <c r="OOM706" s="125"/>
      <c r="OON706" s="125"/>
      <c r="OOO706" s="186"/>
      <c r="OOP706" s="186"/>
      <c r="OOQ706" s="125"/>
      <c r="OOR706" s="125"/>
      <c r="OOS706" s="186"/>
      <c r="OOT706" s="186"/>
      <c r="OOU706" s="125"/>
      <c r="OOV706" s="125"/>
      <c r="OOW706" s="186"/>
      <c r="OOX706" s="186"/>
      <c r="OOY706" s="125"/>
      <c r="OOZ706" s="125"/>
      <c r="OPA706" s="186"/>
      <c r="OPB706" s="186"/>
      <c r="OPC706" s="125"/>
      <c r="OPD706" s="125"/>
      <c r="OPE706" s="186"/>
      <c r="OPF706" s="186"/>
      <c r="OPG706" s="125"/>
      <c r="OPH706" s="125"/>
      <c r="OPI706" s="186"/>
      <c r="OPJ706" s="186"/>
      <c r="OPK706" s="125"/>
      <c r="OPL706" s="125"/>
      <c r="OPM706" s="186"/>
      <c r="OPN706" s="186"/>
      <c r="OPO706" s="125"/>
      <c r="OPP706" s="125"/>
      <c r="OPQ706" s="186"/>
      <c r="OPR706" s="186"/>
      <c r="OPS706" s="125"/>
      <c r="OPT706" s="125"/>
      <c r="OPU706" s="186"/>
      <c r="OPV706" s="186"/>
      <c r="OPW706" s="125"/>
      <c r="OPX706" s="125"/>
      <c r="OPY706" s="186"/>
      <c r="OPZ706" s="186"/>
      <c r="OQA706" s="125"/>
      <c r="OQB706" s="125"/>
      <c r="OQC706" s="186"/>
      <c r="OQD706" s="186"/>
      <c r="OQE706" s="125"/>
      <c r="OQF706" s="125"/>
      <c r="OQG706" s="186"/>
      <c r="OQH706" s="186"/>
      <c r="OQI706" s="125"/>
      <c r="OQJ706" s="125"/>
      <c r="OQK706" s="186"/>
      <c r="OQL706" s="186"/>
      <c r="OQM706" s="125"/>
      <c r="OQN706" s="125"/>
      <c r="OQO706" s="186"/>
      <c r="OQP706" s="186"/>
      <c r="OQQ706" s="125"/>
      <c r="OQR706" s="125"/>
      <c r="OQS706" s="186"/>
      <c r="OQT706" s="186"/>
      <c r="OQU706" s="125"/>
      <c r="OQV706" s="125"/>
      <c r="OQW706" s="186"/>
      <c r="OQX706" s="186"/>
      <c r="OQY706" s="125"/>
      <c r="OQZ706" s="125"/>
      <c r="ORA706" s="186"/>
      <c r="ORB706" s="186"/>
      <c r="ORC706" s="125"/>
      <c r="ORD706" s="125"/>
      <c r="ORE706" s="186"/>
      <c r="ORF706" s="186"/>
      <c r="ORG706" s="125"/>
      <c r="ORH706" s="125"/>
      <c r="ORI706" s="186"/>
      <c r="ORJ706" s="186"/>
      <c r="ORK706" s="125"/>
      <c r="ORL706" s="125"/>
      <c r="ORM706" s="186"/>
      <c r="ORN706" s="186"/>
      <c r="ORO706" s="125"/>
      <c r="ORP706" s="125"/>
      <c r="ORQ706" s="186"/>
      <c r="ORR706" s="186"/>
      <c r="ORS706" s="125"/>
      <c r="ORT706" s="125"/>
      <c r="ORU706" s="186"/>
      <c r="ORV706" s="186"/>
      <c r="ORW706" s="125"/>
      <c r="ORX706" s="125"/>
      <c r="ORY706" s="186"/>
      <c r="ORZ706" s="186"/>
      <c r="OSA706" s="125"/>
      <c r="OSB706" s="125"/>
      <c r="OSC706" s="186"/>
      <c r="OSD706" s="186"/>
      <c r="OSE706" s="125"/>
      <c r="OSF706" s="125"/>
      <c r="OSG706" s="186"/>
      <c r="OSH706" s="186"/>
      <c r="OSI706" s="125"/>
      <c r="OSJ706" s="125"/>
      <c r="OSK706" s="186"/>
      <c r="OSL706" s="186"/>
      <c r="OSM706" s="125"/>
      <c r="OSN706" s="125"/>
      <c r="OSO706" s="186"/>
      <c r="OSP706" s="186"/>
      <c r="OSQ706" s="125"/>
      <c r="OSR706" s="125"/>
      <c r="OSS706" s="186"/>
      <c r="OST706" s="186"/>
      <c r="OSU706" s="125"/>
      <c r="OSV706" s="125"/>
      <c r="OSW706" s="186"/>
      <c r="OSX706" s="186"/>
      <c r="OSY706" s="125"/>
      <c r="OSZ706" s="125"/>
      <c r="OTA706" s="186"/>
      <c r="OTB706" s="186"/>
      <c r="OTC706" s="125"/>
      <c r="OTD706" s="125"/>
      <c r="OTE706" s="186"/>
      <c r="OTF706" s="186"/>
      <c r="OTG706" s="125"/>
      <c r="OTH706" s="125"/>
      <c r="OTI706" s="186"/>
      <c r="OTJ706" s="186"/>
      <c r="OTK706" s="125"/>
      <c r="OTL706" s="125"/>
      <c r="OTM706" s="186"/>
      <c r="OTN706" s="186"/>
      <c r="OTO706" s="125"/>
      <c r="OTP706" s="125"/>
      <c r="OTQ706" s="186"/>
      <c r="OTR706" s="186"/>
      <c r="OTS706" s="125"/>
      <c r="OTT706" s="125"/>
      <c r="OTU706" s="186"/>
      <c r="OTV706" s="186"/>
      <c r="OTW706" s="125"/>
      <c r="OTX706" s="125"/>
      <c r="OTY706" s="186"/>
      <c r="OTZ706" s="186"/>
      <c r="OUA706" s="125"/>
      <c r="OUB706" s="125"/>
      <c r="OUC706" s="186"/>
      <c r="OUD706" s="186"/>
      <c r="OUE706" s="125"/>
      <c r="OUF706" s="125"/>
      <c r="OUG706" s="186"/>
      <c r="OUH706" s="186"/>
      <c r="OUI706" s="125"/>
      <c r="OUJ706" s="125"/>
      <c r="OUK706" s="186"/>
      <c r="OUL706" s="186"/>
      <c r="OUM706" s="125"/>
      <c r="OUN706" s="125"/>
      <c r="OUO706" s="186"/>
      <c r="OUP706" s="186"/>
      <c r="OUQ706" s="125"/>
      <c r="OUR706" s="125"/>
      <c r="OUS706" s="186"/>
      <c r="OUT706" s="186"/>
      <c r="OUU706" s="125"/>
      <c r="OUV706" s="125"/>
      <c r="OUW706" s="186"/>
      <c r="OUX706" s="186"/>
      <c r="OUY706" s="125"/>
      <c r="OUZ706" s="125"/>
      <c r="OVA706" s="186"/>
      <c r="OVB706" s="186"/>
      <c r="OVC706" s="125"/>
      <c r="OVD706" s="125"/>
      <c r="OVE706" s="186"/>
      <c r="OVF706" s="186"/>
      <c r="OVG706" s="125"/>
      <c r="OVH706" s="125"/>
      <c r="OVI706" s="186"/>
      <c r="OVJ706" s="186"/>
      <c r="OVK706" s="125"/>
      <c r="OVL706" s="125"/>
      <c r="OVM706" s="186"/>
      <c r="OVN706" s="186"/>
      <c r="OVO706" s="125"/>
      <c r="OVP706" s="125"/>
      <c r="OVQ706" s="186"/>
      <c r="OVR706" s="186"/>
      <c r="OVS706" s="125"/>
      <c r="OVT706" s="125"/>
      <c r="OVU706" s="186"/>
      <c r="OVV706" s="186"/>
      <c r="OVW706" s="125"/>
      <c r="OVX706" s="125"/>
      <c r="OVY706" s="186"/>
      <c r="OVZ706" s="186"/>
      <c r="OWA706" s="125"/>
      <c r="OWB706" s="125"/>
      <c r="OWC706" s="186"/>
      <c r="OWD706" s="186"/>
      <c r="OWE706" s="125"/>
      <c r="OWF706" s="125"/>
      <c r="OWG706" s="186"/>
      <c r="OWH706" s="186"/>
      <c r="OWI706" s="125"/>
      <c r="OWJ706" s="125"/>
      <c r="OWK706" s="186"/>
      <c r="OWL706" s="186"/>
      <c r="OWM706" s="125"/>
      <c r="OWN706" s="125"/>
      <c r="OWO706" s="186"/>
      <c r="OWP706" s="186"/>
      <c r="OWQ706" s="125"/>
      <c r="OWR706" s="125"/>
      <c r="OWS706" s="186"/>
      <c r="OWT706" s="186"/>
      <c r="OWU706" s="125"/>
      <c r="OWV706" s="125"/>
      <c r="OWW706" s="186"/>
      <c r="OWX706" s="186"/>
      <c r="OWY706" s="125"/>
      <c r="OWZ706" s="125"/>
      <c r="OXA706" s="186"/>
      <c r="OXB706" s="186"/>
      <c r="OXC706" s="125"/>
      <c r="OXD706" s="125"/>
      <c r="OXE706" s="186"/>
      <c r="OXF706" s="186"/>
      <c r="OXG706" s="125"/>
      <c r="OXH706" s="125"/>
      <c r="OXI706" s="186"/>
      <c r="OXJ706" s="186"/>
      <c r="OXK706" s="125"/>
      <c r="OXL706" s="125"/>
      <c r="OXM706" s="186"/>
      <c r="OXN706" s="186"/>
      <c r="OXO706" s="125"/>
      <c r="OXP706" s="125"/>
      <c r="OXQ706" s="186"/>
      <c r="OXR706" s="186"/>
      <c r="OXS706" s="125"/>
      <c r="OXT706" s="125"/>
      <c r="OXU706" s="186"/>
      <c r="OXV706" s="186"/>
      <c r="OXW706" s="125"/>
      <c r="OXX706" s="125"/>
      <c r="OXY706" s="186"/>
      <c r="OXZ706" s="186"/>
      <c r="OYA706" s="125"/>
      <c r="OYB706" s="125"/>
      <c r="OYC706" s="186"/>
      <c r="OYD706" s="186"/>
      <c r="OYE706" s="125"/>
      <c r="OYF706" s="125"/>
      <c r="OYG706" s="186"/>
      <c r="OYH706" s="186"/>
      <c r="OYI706" s="125"/>
      <c r="OYJ706" s="125"/>
      <c r="OYK706" s="186"/>
      <c r="OYL706" s="186"/>
      <c r="OYM706" s="125"/>
      <c r="OYN706" s="125"/>
      <c r="OYO706" s="186"/>
      <c r="OYP706" s="186"/>
      <c r="OYQ706" s="125"/>
      <c r="OYR706" s="125"/>
      <c r="OYS706" s="186"/>
      <c r="OYT706" s="186"/>
      <c r="OYU706" s="125"/>
      <c r="OYV706" s="125"/>
      <c r="OYW706" s="186"/>
      <c r="OYX706" s="186"/>
      <c r="OYY706" s="125"/>
      <c r="OYZ706" s="125"/>
      <c r="OZA706" s="186"/>
      <c r="OZB706" s="186"/>
      <c r="OZC706" s="125"/>
      <c r="OZD706" s="125"/>
      <c r="OZE706" s="186"/>
      <c r="OZF706" s="186"/>
      <c r="OZG706" s="125"/>
      <c r="OZH706" s="125"/>
      <c r="OZI706" s="186"/>
      <c r="OZJ706" s="186"/>
      <c r="OZK706" s="125"/>
      <c r="OZL706" s="125"/>
      <c r="OZM706" s="186"/>
      <c r="OZN706" s="186"/>
      <c r="OZO706" s="125"/>
      <c r="OZP706" s="125"/>
      <c r="OZQ706" s="186"/>
      <c r="OZR706" s="186"/>
      <c r="OZS706" s="125"/>
      <c r="OZT706" s="125"/>
      <c r="OZU706" s="186"/>
      <c r="OZV706" s="186"/>
      <c r="OZW706" s="125"/>
      <c r="OZX706" s="125"/>
      <c r="OZY706" s="186"/>
      <c r="OZZ706" s="186"/>
      <c r="PAA706" s="125"/>
      <c r="PAB706" s="125"/>
      <c r="PAC706" s="186"/>
      <c r="PAD706" s="186"/>
      <c r="PAE706" s="125"/>
      <c r="PAF706" s="125"/>
      <c r="PAG706" s="186"/>
      <c r="PAH706" s="186"/>
      <c r="PAI706" s="125"/>
      <c r="PAJ706" s="125"/>
      <c r="PAK706" s="186"/>
      <c r="PAL706" s="186"/>
      <c r="PAM706" s="125"/>
      <c r="PAN706" s="125"/>
      <c r="PAO706" s="186"/>
      <c r="PAP706" s="186"/>
      <c r="PAQ706" s="125"/>
      <c r="PAR706" s="125"/>
      <c r="PAS706" s="186"/>
      <c r="PAT706" s="186"/>
      <c r="PAU706" s="125"/>
      <c r="PAV706" s="125"/>
      <c r="PAW706" s="186"/>
      <c r="PAX706" s="186"/>
      <c r="PAY706" s="125"/>
      <c r="PAZ706" s="125"/>
      <c r="PBA706" s="186"/>
      <c r="PBB706" s="186"/>
      <c r="PBC706" s="125"/>
      <c r="PBD706" s="125"/>
      <c r="PBE706" s="186"/>
      <c r="PBF706" s="186"/>
      <c r="PBG706" s="125"/>
      <c r="PBH706" s="125"/>
      <c r="PBI706" s="186"/>
      <c r="PBJ706" s="186"/>
      <c r="PBK706" s="125"/>
      <c r="PBL706" s="125"/>
      <c r="PBM706" s="186"/>
      <c r="PBN706" s="186"/>
      <c r="PBO706" s="125"/>
      <c r="PBP706" s="125"/>
      <c r="PBQ706" s="186"/>
      <c r="PBR706" s="186"/>
      <c r="PBS706" s="125"/>
      <c r="PBT706" s="125"/>
      <c r="PBU706" s="186"/>
      <c r="PBV706" s="186"/>
      <c r="PBW706" s="125"/>
      <c r="PBX706" s="125"/>
      <c r="PBY706" s="186"/>
      <c r="PBZ706" s="186"/>
      <c r="PCA706" s="125"/>
      <c r="PCB706" s="125"/>
      <c r="PCC706" s="186"/>
      <c r="PCD706" s="186"/>
      <c r="PCE706" s="125"/>
      <c r="PCF706" s="125"/>
      <c r="PCG706" s="186"/>
      <c r="PCH706" s="186"/>
      <c r="PCI706" s="125"/>
      <c r="PCJ706" s="125"/>
      <c r="PCK706" s="186"/>
      <c r="PCL706" s="186"/>
      <c r="PCM706" s="125"/>
      <c r="PCN706" s="125"/>
      <c r="PCO706" s="186"/>
      <c r="PCP706" s="186"/>
      <c r="PCQ706" s="125"/>
      <c r="PCR706" s="125"/>
      <c r="PCS706" s="186"/>
      <c r="PCT706" s="186"/>
      <c r="PCU706" s="125"/>
      <c r="PCV706" s="125"/>
      <c r="PCW706" s="186"/>
      <c r="PCX706" s="186"/>
      <c r="PCY706" s="125"/>
      <c r="PCZ706" s="125"/>
      <c r="PDA706" s="186"/>
      <c r="PDB706" s="186"/>
      <c r="PDC706" s="125"/>
      <c r="PDD706" s="125"/>
      <c r="PDE706" s="186"/>
      <c r="PDF706" s="186"/>
      <c r="PDG706" s="125"/>
      <c r="PDH706" s="125"/>
      <c r="PDI706" s="186"/>
      <c r="PDJ706" s="186"/>
      <c r="PDK706" s="125"/>
      <c r="PDL706" s="125"/>
      <c r="PDM706" s="186"/>
      <c r="PDN706" s="186"/>
      <c r="PDO706" s="125"/>
      <c r="PDP706" s="125"/>
      <c r="PDQ706" s="186"/>
      <c r="PDR706" s="186"/>
      <c r="PDS706" s="125"/>
      <c r="PDT706" s="125"/>
      <c r="PDU706" s="186"/>
      <c r="PDV706" s="186"/>
      <c r="PDW706" s="125"/>
      <c r="PDX706" s="125"/>
      <c r="PDY706" s="186"/>
      <c r="PDZ706" s="186"/>
      <c r="PEA706" s="125"/>
      <c r="PEB706" s="125"/>
      <c r="PEC706" s="186"/>
      <c r="PED706" s="186"/>
      <c r="PEE706" s="125"/>
      <c r="PEF706" s="125"/>
      <c r="PEG706" s="186"/>
      <c r="PEH706" s="186"/>
      <c r="PEI706" s="125"/>
      <c r="PEJ706" s="125"/>
      <c r="PEK706" s="186"/>
      <c r="PEL706" s="186"/>
      <c r="PEM706" s="125"/>
      <c r="PEN706" s="125"/>
      <c r="PEO706" s="186"/>
      <c r="PEP706" s="186"/>
      <c r="PEQ706" s="125"/>
      <c r="PER706" s="125"/>
      <c r="PES706" s="186"/>
      <c r="PET706" s="186"/>
      <c r="PEU706" s="125"/>
      <c r="PEV706" s="125"/>
      <c r="PEW706" s="186"/>
      <c r="PEX706" s="186"/>
      <c r="PEY706" s="125"/>
      <c r="PEZ706" s="125"/>
      <c r="PFA706" s="186"/>
      <c r="PFB706" s="186"/>
      <c r="PFC706" s="125"/>
      <c r="PFD706" s="125"/>
      <c r="PFE706" s="186"/>
      <c r="PFF706" s="186"/>
      <c r="PFG706" s="125"/>
      <c r="PFH706" s="125"/>
      <c r="PFI706" s="186"/>
      <c r="PFJ706" s="186"/>
      <c r="PFK706" s="125"/>
      <c r="PFL706" s="125"/>
      <c r="PFM706" s="186"/>
      <c r="PFN706" s="186"/>
      <c r="PFO706" s="125"/>
      <c r="PFP706" s="125"/>
      <c r="PFQ706" s="186"/>
      <c r="PFR706" s="186"/>
      <c r="PFS706" s="125"/>
      <c r="PFT706" s="125"/>
      <c r="PFU706" s="186"/>
      <c r="PFV706" s="186"/>
      <c r="PFW706" s="125"/>
      <c r="PFX706" s="125"/>
      <c r="PFY706" s="186"/>
      <c r="PFZ706" s="186"/>
      <c r="PGA706" s="125"/>
      <c r="PGB706" s="125"/>
      <c r="PGC706" s="186"/>
      <c r="PGD706" s="186"/>
      <c r="PGE706" s="125"/>
      <c r="PGF706" s="125"/>
      <c r="PGG706" s="186"/>
      <c r="PGH706" s="186"/>
      <c r="PGI706" s="125"/>
      <c r="PGJ706" s="125"/>
      <c r="PGK706" s="186"/>
      <c r="PGL706" s="186"/>
      <c r="PGM706" s="125"/>
      <c r="PGN706" s="125"/>
      <c r="PGO706" s="186"/>
      <c r="PGP706" s="186"/>
      <c r="PGQ706" s="125"/>
      <c r="PGR706" s="125"/>
      <c r="PGS706" s="186"/>
      <c r="PGT706" s="186"/>
      <c r="PGU706" s="125"/>
      <c r="PGV706" s="125"/>
      <c r="PGW706" s="186"/>
      <c r="PGX706" s="186"/>
      <c r="PGY706" s="125"/>
      <c r="PGZ706" s="125"/>
      <c r="PHA706" s="186"/>
      <c r="PHB706" s="186"/>
      <c r="PHC706" s="125"/>
      <c r="PHD706" s="125"/>
      <c r="PHE706" s="186"/>
      <c r="PHF706" s="186"/>
      <c r="PHG706" s="125"/>
      <c r="PHH706" s="125"/>
      <c r="PHI706" s="186"/>
      <c r="PHJ706" s="186"/>
      <c r="PHK706" s="125"/>
      <c r="PHL706" s="125"/>
      <c r="PHM706" s="186"/>
      <c r="PHN706" s="186"/>
      <c r="PHO706" s="125"/>
      <c r="PHP706" s="125"/>
      <c r="PHQ706" s="186"/>
      <c r="PHR706" s="186"/>
      <c r="PHS706" s="125"/>
      <c r="PHT706" s="125"/>
      <c r="PHU706" s="186"/>
      <c r="PHV706" s="186"/>
      <c r="PHW706" s="125"/>
      <c r="PHX706" s="125"/>
      <c r="PHY706" s="186"/>
      <c r="PHZ706" s="186"/>
      <c r="PIA706" s="125"/>
      <c r="PIB706" s="125"/>
      <c r="PIC706" s="186"/>
      <c r="PID706" s="186"/>
      <c r="PIE706" s="125"/>
      <c r="PIF706" s="125"/>
      <c r="PIG706" s="186"/>
      <c r="PIH706" s="186"/>
      <c r="PII706" s="125"/>
      <c r="PIJ706" s="125"/>
      <c r="PIK706" s="186"/>
      <c r="PIL706" s="186"/>
      <c r="PIM706" s="125"/>
      <c r="PIN706" s="125"/>
      <c r="PIO706" s="186"/>
      <c r="PIP706" s="186"/>
      <c r="PIQ706" s="125"/>
      <c r="PIR706" s="125"/>
      <c r="PIS706" s="186"/>
      <c r="PIT706" s="186"/>
      <c r="PIU706" s="125"/>
      <c r="PIV706" s="125"/>
      <c r="PIW706" s="186"/>
      <c r="PIX706" s="186"/>
      <c r="PIY706" s="125"/>
      <c r="PIZ706" s="125"/>
      <c r="PJA706" s="186"/>
      <c r="PJB706" s="186"/>
      <c r="PJC706" s="125"/>
      <c r="PJD706" s="125"/>
      <c r="PJE706" s="186"/>
      <c r="PJF706" s="186"/>
      <c r="PJG706" s="125"/>
      <c r="PJH706" s="125"/>
      <c r="PJI706" s="186"/>
      <c r="PJJ706" s="186"/>
      <c r="PJK706" s="125"/>
      <c r="PJL706" s="125"/>
      <c r="PJM706" s="186"/>
      <c r="PJN706" s="186"/>
      <c r="PJO706" s="125"/>
      <c r="PJP706" s="125"/>
      <c r="PJQ706" s="186"/>
      <c r="PJR706" s="186"/>
      <c r="PJS706" s="125"/>
      <c r="PJT706" s="125"/>
      <c r="PJU706" s="186"/>
      <c r="PJV706" s="186"/>
      <c r="PJW706" s="125"/>
      <c r="PJX706" s="125"/>
      <c r="PJY706" s="186"/>
      <c r="PJZ706" s="186"/>
      <c r="PKA706" s="125"/>
      <c r="PKB706" s="125"/>
      <c r="PKC706" s="186"/>
      <c r="PKD706" s="186"/>
      <c r="PKE706" s="125"/>
      <c r="PKF706" s="125"/>
      <c r="PKG706" s="186"/>
      <c r="PKH706" s="186"/>
      <c r="PKI706" s="125"/>
      <c r="PKJ706" s="125"/>
      <c r="PKK706" s="186"/>
      <c r="PKL706" s="186"/>
      <c r="PKM706" s="125"/>
      <c r="PKN706" s="125"/>
      <c r="PKO706" s="186"/>
      <c r="PKP706" s="186"/>
      <c r="PKQ706" s="125"/>
      <c r="PKR706" s="125"/>
      <c r="PKS706" s="186"/>
      <c r="PKT706" s="186"/>
      <c r="PKU706" s="125"/>
      <c r="PKV706" s="125"/>
      <c r="PKW706" s="186"/>
      <c r="PKX706" s="186"/>
      <c r="PKY706" s="125"/>
      <c r="PKZ706" s="125"/>
      <c r="PLA706" s="186"/>
      <c r="PLB706" s="186"/>
      <c r="PLC706" s="125"/>
      <c r="PLD706" s="125"/>
      <c r="PLE706" s="186"/>
      <c r="PLF706" s="186"/>
      <c r="PLG706" s="125"/>
      <c r="PLH706" s="125"/>
      <c r="PLI706" s="186"/>
      <c r="PLJ706" s="186"/>
      <c r="PLK706" s="125"/>
      <c r="PLL706" s="125"/>
      <c r="PLM706" s="186"/>
      <c r="PLN706" s="186"/>
      <c r="PLO706" s="125"/>
      <c r="PLP706" s="125"/>
      <c r="PLQ706" s="186"/>
      <c r="PLR706" s="186"/>
      <c r="PLS706" s="125"/>
      <c r="PLT706" s="125"/>
      <c r="PLU706" s="186"/>
      <c r="PLV706" s="186"/>
      <c r="PLW706" s="125"/>
      <c r="PLX706" s="125"/>
      <c r="PLY706" s="186"/>
      <c r="PLZ706" s="186"/>
      <c r="PMA706" s="125"/>
      <c r="PMB706" s="125"/>
      <c r="PMC706" s="186"/>
      <c r="PMD706" s="186"/>
      <c r="PME706" s="125"/>
      <c r="PMF706" s="125"/>
      <c r="PMG706" s="186"/>
      <c r="PMH706" s="186"/>
      <c r="PMI706" s="125"/>
      <c r="PMJ706" s="125"/>
      <c r="PMK706" s="186"/>
      <c r="PML706" s="186"/>
      <c r="PMM706" s="125"/>
      <c r="PMN706" s="125"/>
      <c r="PMO706" s="186"/>
      <c r="PMP706" s="186"/>
      <c r="PMQ706" s="125"/>
      <c r="PMR706" s="125"/>
      <c r="PMS706" s="186"/>
      <c r="PMT706" s="186"/>
      <c r="PMU706" s="125"/>
      <c r="PMV706" s="125"/>
      <c r="PMW706" s="186"/>
      <c r="PMX706" s="186"/>
      <c r="PMY706" s="125"/>
      <c r="PMZ706" s="125"/>
      <c r="PNA706" s="186"/>
      <c r="PNB706" s="186"/>
      <c r="PNC706" s="125"/>
      <c r="PND706" s="125"/>
      <c r="PNE706" s="186"/>
      <c r="PNF706" s="186"/>
      <c r="PNG706" s="125"/>
      <c r="PNH706" s="125"/>
      <c r="PNI706" s="186"/>
      <c r="PNJ706" s="186"/>
      <c r="PNK706" s="125"/>
      <c r="PNL706" s="125"/>
      <c r="PNM706" s="186"/>
      <c r="PNN706" s="186"/>
      <c r="PNO706" s="125"/>
      <c r="PNP706" s="125"/>
      <c r="PNQ706" s="186"/>
      <c r="PNR706" s="186"/>
      <c r="PNS706" s="125"/>
      <c r="PNT706" s="125"/>
      <c r="PNU706" s="186"/>
      <c r="PNV706" s="186"/>
      <c r="PNW706" s="125"/>
      <c r="PNX706" s="125"/>
      <c r="PNY706" s="186"/>
      <c r="PNZ706" s="186"/>
      <c r="POA706" s="125"/>
      <c r="POB706" s="125"/>
      <c r="POC706" s="186"/>
      <c r="POD706" s="186"/>
      <c r="POE706" s="125"/>
      <c r="POF706" s="125"/>
      <c r="POG706" s="186"/>
      <c r="POH706" s="186"/>
      <c r="POI706" s="125"/>
      <c r="POJ706" s="125"/>
      <c r="POK706" s="186"/>
      <c r="POL706" s="186"/>
      <c r="POM706" s="125"/>
      <c r="PON706" s="125"/>
      <c r="POO706" s="186"/>
      <c r="POP706" s="186"/>
      <c r="POQ706" s="125"/>
      <c r="POR706" s="125"/>
      <c r="POS706" s="186"/>
      <c r="POT706" s="186"/>
      <c r="POU706" s="125"/>
      <c r="POV706" s="125"/>
      <c r="POW706" s="186"/>
      <c r="POX706" s="186"/>
      <c r="POY706" s="125"/>
      <c r="POZ706" s="125"/>
      <c r="PPA706" s="186"/>
      <c r="PPB706" s="186"/>
      <c r="PPC706" s="125"/>
      <c r="PPD706" s="125"/>
      <c r="PPE706" s="186"/>
      <c r="PPF706" s="186"/>
      <c r="PPG706" s="125"/>
      <c r="PPH706" s="125"/>
      <c r="PPI706" s="186"/>
      <c r="PPJ706" s="186"/>
      <c r="PPK706" s="125"/>
      <c r="PPL706" s="125"/>
      <c r="PPM706" s="186"/>
      <c r="PPN706" s="186"/>
      <c r="PPO706" s="125"/>
      <c r="PPP706" s="125"/>
      <c r="PPQ706" s="186"/>
      <c r="PPR706" s="186"/>
      <c r="PPS706" s="125"/>
      <c r="PPT706" s="125"/>
      <c r="PPU706" s="186"/>
      <c r="PPV706" s="186"/>
      <c r="PPW706" s="125"/>
      <c r="PPX706" s="125"/>
      <c r="PPY706" s="186"/>
      <c r="PPZ706" s="186"/>
      <c r="PQA706" s="125"/>
      <c r="PQB706" s="125"/>
      <c r="PQC706" s="186"/>
      <c r="PQD706" s="186"/>
      <c r="PQE706" s="125"/>
      <c r="PQF706" s="125"/>
      <c r="PQG706" s="186"/>
      <c r="PQH706" s="186"/>
      <c r="PQI706" s="125"/>
      <c r="PQJ706" s="125"/>
      <c r="PQK706" s="186"/>
      <c r="PQL706" s="186"/>
      <c r="PQM706" s="125"/>
      <c r="PQN706" s="125"/>
      <c r="PQO706" s="186"/>
      <c r="PQP706" s="186"/>
      <c r="PQQ706" s="125"/>
      <c r="PQR706" s="125"/>
      <c r="PQS706" s="186"/>
      <c r="PQT706" s="186"/>
      <c r="PQU706" s="125"/>
      <c r="PQV706" s="125"/>
      <c r="PQW706" s="186"/>
      <c r="PQX706" s="186"/>
      <c r="PQY706" s="125"/>
      <c r="PQZ706" s="125"/>
      <c r="PRA706" s="186"/>
      <c r="PRB706" s="186"/>
      <c r="PRC706" s="125"/>
      <c r="PRD706" s="125"/>
      <c r="PRE706" s="186"/>
      <c r="PRF706" s="186"/>
      <c r="PRG706" s="125"/>
      <c r="PRH706" s="125"/>
      <c r="PRI706" s="186"/>
      <c r="PRJ706" s="186"/>
      <c r="PRK706" s="125"/>
      <c r="PRL706" s="125"/>
      <c r="PRM706" s="186"/>
      <c r="PRN706" s="186"/>
      <c r="PRO706" s="125"/>
      <c r="PRP706" s="125"/>
      <c r="PRQ706" s="186"/>
      <c r="PRR706" s="186"/>
      <c r="PRS706" s="125"/>
      <c r="PRT706" s="125"/>
      <c r="PRU706" s="186"/>
      <c r="PRV706" s="186"/>
      <c r="PRW706" s="125"/>
      <c r="PRX706" s="125"/>
      <c r="PRY706" s="186"/>
      <c r="PRZ706" s="186"/>
      <c r="PSA706" s="125"/>
      <c r="PSB706" s="125"/>
      <c r="PSC706" s="186"/>
      <c r="PSD706" s="186"/>
      <c r="PSE706" s="125"/>
      <c r="PSF706" s="125"/>
      <c r="PSG706" s="186"/>
      <c r="PSH706" s="186"/>
      <c r="PSI706" s="125"/>
      <c r="PSJ706" s="125"/>
      <c r="PSK706" s="186"/>
      <c r="PSL706" s="186"/>
      <c r="PSM706" s="125"/>
      <c r="PSN706" s="125"/>
      <c r="PSO706" s="186"/>
      <c r="PSP706" s="186"/>
      <c r="PSQ706" s="125"/>
      <c r="PSR706" s="125"/>
      <c r="PSS706" s="186"/>
      <c r="PST706" s="186"/>
      <c r="PSU706" s="125"/>
      <c r="PSV706" s="125"/>
      <c r="PSW706" s="186"/>
      <c r="PSX706" s="186"/>
      <c r="PSY706" s="125"/>
      <c r="PSZ706" s="125"/>
      <c r="PTA706" s="186"/>
      <c r="PTB706" s="186"/>
      <c r="PTC706" s="125"/>
      <c r="PTD706" s="125"/>
      <c r="PTE706" s="186"/>
      <c r="PTF706" s="186"/>
      <c r="PTG706" s="125"/>
      <c r="PTH706" s="125"/>
      <c r="PTI706" s="186"/>
      <c r="PTJ706" s="186"/>
      <c r="PTK706" s="125"/>
      <c r="PTL706" s="125"/>
      <c r="PTM706" s="186"/>
      <c r="PTN706" s="186"/>
      <c r="PTO706" s="125"/>
      <c r="PTP706" s="125"/>
      <c r="PTQ706" s="186"/>
      <c r="PTR706" s="186"/>
      <c r="PTS706" s="125"/>
      <c r="PTT706" s="125"/>
      <c r="PTU706" s="186"/>
      <c r="PTV706" s="186"/>
      <c r="PTW706" s="125"/>
      <c r="PTX706" s="125"/>
      <c r="PTY706" s="186"/>
      <c r="PTZ706" s="186"/>
      <c r="PUA706" s="125"/>
      <c r="PUB706" s="125"/>
      <c r="PUC706" s="186"/>
      <c r="PUD706" s="186"/>
      <c r="PUE706" s="125"/>
      <c r="PUF706" s="125"/>
      <c r="PUG706" s="186"/>
      <c r="PUH706" s="186"/>
      <c r="PUI706" s="125"/>
      <c r="PUJ706" s="125"/>
      <c r="PUK706" s="186"/>
      <c r="PUL706" s="186"/>
      <c r="PUM706" s="125"/>
      <c r="PUN706" s="125"/>
      <c r="PUO706" s="186"/>
      <c r="PUP706" s="186"/>
      <c r="PUQ706" s="125"/>
      <c r="PUR706" s="125"/>
      <c r="PUS706" s="186"/>
      <c r="PUT706" s="186"/>
      <c r="PUU706" s="125"/>
      <c r="PUV706" s="125"/>
      <c r="PUW706" s="186"/>
      <c r="PUX706" s="186"/>
      <c r="PUY706" s="125"/>
      <c r="PUZ706" s="125"/>
      <c r="PVA706" s="186"/>
      <c r="PVB706" s="186"/>
      <c r="PVC706" s="125"/>
      <c r="PVD706" s="125"/>
      <c r="PVE706" s="186"/>
      <c r="PVF706" s="186"/>
      <c r="PVG706" s="125"/>
      <c r="PVH706" s="125"/>
      <c r="PVI706" s="186"/>
      <c r="PVJ706" s="186"/>
      <c r="PVK706" s="125"/>
      <c r="PVL706" s="125"/>
      <c r="PVM706" s="186"/>
      <c r="PVN706" s="186"/>
      <c r="PVO706" s="125"/>
      <c r="PVP706" s="125"/>
      <c r="PVQ706" s="186"/>
      <c r="PVR706" s="186"/>
      <c r="PVS706" s="125"/>
      <c r="PVT706" s="125"/>
      <c r="PVU706" s="186"/>
      <c r="PVV706" s="186"/>
      <c r="PVW706" s="125"/>
      <c r="PVX706" s="125"/>
      <c r="PVY706" s="186"/>
      <c r="PVZ706" s="186"/>
      <c r="PWA706" s="125"/>
      <c r="PWB706" s="125"/>
      <c r="PWC706" s="186"/>
      <c r="PWD706" s="186"/>
      <c r="PWE706" s="125"/>
      <c r="PWF706" s="125"/>
      <c r="PWG706" s="186"/>
      <c r="PWH706" s="186"/>
      <c r="PWI706" s="125"/>
      <c r="PWJ706" s="125"/>
      <c r="PWK706" s="186"/>
      <c r="PWL706" s="186"/>
      <c r="PWM706" s="125"/>
      <c r="PWN706" s="125"/>
      <c r="PWO706" s="186"/>
      <c r="PWP706" s="186"/>
      <c r="PWQ706" s="125"/>
      <c r="PWR706" s="125"/>
      <c r="PWS706" s="186"/>
      <c r="PWT706" s="186"/>
      <c r="PWU706" s="125"/>
      <c r="PWV706" s="125"/>
      <c r="PWW706" s="186"/>
      <c r="PWX706" s="186"/>
      <c r="PWY706" s="125"/>
      <c r="PWZ706" s="125"/>
      <c r="PXA706" s="186"/>
      <c r="PXB706" s="186"/>
      <c r="PXC706" s="125"/>
      <c r="PXD706" s="125"/>
      <c r="PXE706" s="186"/>
      <c r="PXF706" s="186"/>
      <c r="PXG706" s="125"/>
      <c r="PXH706" s="125"/>
      <c r="PXI706" s="186"/>
      <c r="PXJ706" s="186"/>
      <c r="PXK706" s="125"/>
      <c r="PXL706" s="125"/>
      <c r="PXM706" s="186"/>
      <c r="PXN706" s="186"/>
      <c r="PXO706" s="125"/>
      <c r="PXP706" s="125"/>
      <c r="PXQ706" s="186"/>
      <c r="PXR706" s="186"/>
      <c r="PXS706" s="125"/>
      <c r="PXT706" s="125"/>
      <c r="PXU706" s="186"/>
      <c r="PXV706" s="186"/>
      <c r="PXW706" s="125"/>
      <c r="PXX706" s="125"/>
      <c r="PXY706" s="186"/>
      <c r="PXZ706" s="186"/>
      <c r="PYA706" s="125"/>
      <c r="PYB706" s="125"/>
      <c r="PYC706" s="186"/>
      <c r="PYD706" s="186"/>
      <c r="PYE706" s="125"/>
      <c r="PYF706" s="125"/>
      <c r="PYG706" s="186"/>
      <c r="PYH706" s="186"/>
      <c r="PYI706" s="125"/>
      <c r="PYJ706" s="125"/>
      <c r="PYK706" s="186"/>
      <c r="PYL706" s="186"/>
      <c r="PYM706" s="125"/>
      <c r="PYN706" s="125"/>
      <c r="PYO706" s="186"/>
      <c r="PYP706" s="186"/>
      <c r="PYQ706" s="125"/>
      <c r="PYR706" s="125"/>
      <c r="PYS706" s="186"/>
      <c r="PYT706" s="186"/>
      <c r="PYU706" s="125"/>
      <c r="PYV706" s="125"/>
      <c r="PYW706" s="186"/>
      <c r="PYX706" s="186"/>
      <c r="PYY706" s="125"/>
      <c r="PYZ706" s="125"/>
      <c r="PZA706" s="186"/>
      <c r="PZB706" s="186"/>
      <c r="PZC706" s="125"/>
      <c r="PZD706" s="125"/>
      <c r="PZE706" s="186"/>
      <c r="PZF706" s="186"/>
      <c r="PZG706" s="125"/>
      <c r="PZH706" s="125"/>
      <c r="PZI706" s="186"/>
      <c r="PZJ706" s="186"/>
      <c r="PZK706" s="125"/>
      <c r="PZL706" s="125"/>
      <c r="PZM706" s="186"/>
      <c r="PZN706" s="186"/>
      <c r="PZO706" s="125"/>
      <c r="PZP706" s="125"/>
      <c r="PZQ706" s="186"/>
      <c r="PZR706" s="186"/>
      <c r="PZS706" s="125"/>
      <c r="PZT706" s="125"/>
      <c r="PZU706" s="186"/>
      <c r="PZV706" s="186"/>
      <c r="PZW706" s="125"/>
      <c r="PZX706" s="125"/>
      <c r="PZY706" s="186"/>
      <c r="PZZ706" s="186"/>
      <c r="QAA706" s="125"/>
      <c r="QAB706" s="125"/>
      <c r="QAC706" s="186"/>
      <c r="QAD706" s="186"/>
      <c r="QAE706" s="125"/>
      <c r="QAF706" s="125"/>
      <c r="QAG706" s="186"/>
      <c r="QAH706" s="186"/>
      <c r="QAI706" s="125"/>
      <c r="QAJ706" s="125"/>
      <c r="QAK706" s="186"/>
      <c r="QAL706" s="186"/>
      <c r="QAM706" s="125"/>
      <c r="QAN706" s="125"/>
      <c r="QAO706" s="186"/>
      <c r="QAP706" s="186"/>
      <c r="QAQ706" s="125"/>
      <c r="QAR706" s="125"/>
      <c r="QAS706" s="186"/>
      <c r="QAT706" s="186"/>
      <c r="QAU706" s="125"/>
      <c r="QAV706" s="125"/>
      <c r="QAW706" s="186"/>
      <c r="QAX706" s="186"/>
      <c r="QAY706" s="125"/>
      <c r="QAZ706" s="125"/>
      <c r="QBA706" s="186"/>
      <c r="QBB706" s="186"/>
      <c r="QBC706" s="125"/>
      <c r="QBD706" s="125"/>
      <c r="QBE706" s="186"/>
      <c r="QBF706" s="186"/>
      <c r="QBG706" s="125"/>
      <c r="QBH706" s="125"/>
      <c r="QBI706" s="186"/>
      <c r="QBJ706" s="186"/>
      <c r="QBK706" s="125"/>
      <c r="QBL706" s="125"/>
      <c r="QBM706" s="186"/>
      <c r="QBN706" s="186"/>
      <c r="QBO706" s="125"/>
      <c r="QBP706" s="125"/>
      <c r="QBQ706" s="186"/>
      <c r="QBR706" s="186"/>
      <c r="QBS706" s="125"/>
      <c r="QBT706" s="125"/>
      <c r="QBU706" s="186"/>
      <c r="QBV706" s="186"/>
      <c r="QBW706" s="125"/>
      <c r="QBX706" s="125"/>
      <c r="QBY706" s="186"/>
      <c r="QBZ706" s="186"/>
      <c r="QCA706" s="125"/>
      <c r="QCB706" s="125"/>
      <c r="QCC706" s="186"/>
      <c r="QCD706" s="186"/>
      <c r="QCE706" s="125"/>
      <c r="QCF706" s="125"/>
      <c r="QCG706" s="186"/>
      <c r="QCH706" s="186"/>
      <c r="QCI706" s="125"/>
      <c r="QCJ706" s="125"/>
      <c r="QCK706" s="186"/>
      <c r="QCL706" s="186"/>
      <c r="QCM706" s="125"/>
      <c r="QCN706" s="125"/>
      <c r="QCO706" s="186"/>
      <c r="QCP706" s="186"/>
      <c r="QCQ706" s="125"/>
      <c r="QCR706" s="125"/>
      <c r="QCS706" s="186"/>
      <c r="QCT706" s="186"/>
      <c r="QCU706" s="125"/>
      <c r="QCV706" s="125"/>
      <c r="QCW706" s="186"/>
      <c r="QCX706" s="186"/>
      <c r="QCY706" s="125"/>
      <c r="QCZ706" s="125"/>
      <c r="QDA706" s="186"/>
      <c r="QDB706" s="186"/>
      <c r="QDC706" s="125"/>
      <c r="QDD706" s="125"/>
      <c r="QDE706" s="186"/>
      <c r="QDF706" s="186"/>
      <c r="QDG706" s="125"/>
      <c r="QDH706" s="125"/>
      <c r="QDI706" s="186"/>
      <c r="QDJ706" s="186"/>
      <c r="QDK706" s="125"/>
      <c r="QDL706" s="125"/>
      <c r="QDM706" s="186"/>
      <c r="QDN706" s="186"/>
      <c r="QDO706" s="125"/>
      <c r="QDP706" s="125"/>
      <c r="QDQ706" s="186"/>
      <c r="QDR706" s="186"/>
      <c r="QDS706" s="125"/>
      <c r="QDT706" s="125"/>
      <c r="QDU706" s="186"/>
      <c r="QDV706" s="186"/>
      <c r="QDW706" s="125"/>
      <c r="QDX706" s="125"/>
      <c r="QDY706" s="186"/>
      <c r="QDZ706" s="186"/>
      <c r="QEA706" s="125"/>
      <c r="QEB706" s="125"/>
      <c r="QEC706" s="186"/>
      <c r="QED706" s="186"/>
      <c r="QEE706" s="125"/>
      <c r="QEF706" s="125"/>
      <c r="QEG706" s="186"/>
      <c r="QEH706" s="186"/>
      <c r="QEI706" s="125"/>
      <c r="QEJ706" s="125"/>
      <c r="QEK706" s="186"/>
      <c r="QEL706" s="186"/>
      <c r="QEM706" s="125"/>
      <c r="QEN706" s="125"/>
      <c r="QEO706" s="186"/>
      <c r="QEP706" s="186"/>
      <c r="QEQ706" s="125"/>
      <c r="QER706" s="125"/>
      <c r="QES706" s="186"/>
      <c r="QET706" s="186"/>
      <c r="QEU706" s="125"/>
      <c r="QEV706" s="125"/>
      <c r="QEW706" s="186"/>
      <c r="QEX706" s="186"/>
      <c r="QEY706" s="125"/>
      <c r="QEZ706" s="125"/>
      <c r="QFA706" s="186"/>
      <c r="QFB706" s="186"/>
      <c r="QFC706" s="125"/>
      <c r="QFD706" s="125"/>
      <c r="QFE706" s="186"/>
      <c r="QFF706" s="186"/>
      <c r="QFG706" s="125"/>
      <c r="QFH706" s="125"/>
      <c r="QFI706" s="186"/>
      <c r="QFJ706" s="186"/>
      <c r="QFK706" s="125"/>
      <c r="QFL706" s="125"/>
      <c r="QFM706" s="186"/>
      <c r="QFN706" s="186"/>
      <c r="QFO706" s="125"/>
      <c r="QFP706" s="125"/>
      <c r="QFQ706" s="186"/>
      <c r="QFR706" s="186"/>
      <c r="QFS706" s="125"/>
      <c r="QFT706" s="125"/>
      <c r="QFU706" s="186"/>
      <c r="QFV706" s="186"/>
      <c r="QFW706" s="125"/>
      <c r="QFX706" s="125"/>
      <c r="QFY706" s="186"/>
      <c r="QFZ706" s="186"/>
      <c r="QGA706" s="125"/>
      <c r="QGB706" s="125"/>
      <c r="QGC706" s="186"/>
      <c r="QGD706" s="186"/>
      <c r="QGE706" s="125"/>
      <c r="QGF706" s="125"/>
      <c r="QGG706" s="186"/>
      <c r="QGH706" s="186"/>
      <c r="QGI706" s="125"/>
      <c r="QGJ706" s="125"/>
      <c r="QGK706" s="186"/>
      <c r="QGL706" s="186"/>
      <c r="QGM706" s="125"/>
      <c r="QGN706" s="125"/>
      <c r="QGO706" s="186"/>
      <c r="QGP706" s="186"/>
      <c r="QGQ706" s="125"/>
      <c r="QGR706" s="125"/>
      <c r="QGS706" s="186"/>
      <c r="QGT706" s="186"/>
      <c r="QGU706" s="125"/>
      <c r="QGV706" s="125"/>
      <c r="QGW706" s="186"/>
      <c r="QGX706" s="186"/>
      <c r="QGY706" s="125"/>
      <c r="QGZ706" s="125"/>
      <c r="QHA706" s="186"/>
      <c r="QHB706" s="186"/>
      <c r="QHC706" s="125"/>
      <c r="QHD706" s="125"/>
      <c r="QHE706" s="186"/>
      <c r="QHF706" s="186"/>
      <c r="QHG706" s="125"/>
      <c r="QHH706" s="125"/>
      <c r="QHI706" s="186"/>
      <c r="QHJ706" s="186"/>
      <c r="QHK706" s="125"/>
      <c r="QHL706" s="125"/>
      <c r="QHM706" s="186"/>
      <c r="QHN706" s="186"/>
      <c r="QHO706" s="125"/>
      <c r="QHP706" s="125"/>
      <c r="QHQ706" s="186"/>
      <c r="QHR706" s="186"/>
      <c r="QHS706" s="125"/>
      <c r="QHT706" s="125"/>
      <c r="QHU706" s="186"/>
      <c r="QHV706" s="186"/>
      <c r="QHW706" s="125"/>
      <c r="QHX706" s="125"/>
      <c r="QHY706" s="186"/>
      <c r="QHZ706" s="186"/>
      <c r="QIA706" s="125"/>
      <c r="QIB706" s="125"/>
      <c r="QIC706" s="186"/>
      <c r="QID706" s="186"/>
      <c r="QIE706" s="125"/>
      <c r="QIF706" s="125"/>
      <c r="QIG706" s="186"/>
      <c r="QIH706" s="186"/>
      <c r="QII706" s="125"/>
      <c r="QIJ706" s="125"/>
      <c r="QIK706" s="186"/>
      <c r="QIL706" s="186"/>
      <c r="QIM706" s="125"/>
      <c r="QIN706" s="125"/>
      <c r="QIO706" s="186"/>
      <c r="QIP706" s="186"/>
      <c r="QIQ706" s="125"/>
      <c r="QIR706" s="125"/>
      <c r="QIS706" s="186"/>
      <c r="QIT706" s="186"/>
      <c r="QIU706" s="125"/>
      <c r="QIV706" s="125"/>
      <c r="QIW706" s="186"/>
      <c r="QIX706" s="186"/>
      <c r="QIY706" s="125"/>
      <c r="QIZ706" s="125"/>
      <c r="QJA706" s="186"/>
      <c r="QJB706" s="186"/>
      <c r="QJC706" s="125"/>
      <c r="QJD706" s="125"/>
      <c r="QJE706" s="186"/>
      <c r="QJF706" s="186"/>
      <c r="QJG706" s="125"/>
      <c r="QJH706" s="125"/>
      <c r="QJI706" s="186"/>
      <c r="QJJ706" s="186"/>
      <c r="QJK706" s="125"/>
      <c r="QJL706" s="125"/>
      <c r="QJM706" s="186"/>
      <c r="QJN706" s="186"/>
      <c r="QJO706" s="125"/>
      <c r="QJP706" s="125"/>
      <c r="QJQ706" s="186"/>
      <c r="QJR706" s="186"/>
      <c r="QJS706" s="125"/>
      <c r="QJT706" s="125"/>
      <c r="QJU706" s="186"/>
      <c r="QJV706" s="186"/>
      <c r="QJW706" s="125"/>
      <c r="QJX706" s="125"/>
      <c r="QJY706" s="186"/>
      <c r="QJZ706" s="186"/>
      <c r="QKA706" s="125"/>
      <c r="QKB706" s="125"/>
      <c r="QKC706" s="186"/>
      <c r="QKD706" s="186"/>
      <c r="QKE706" s="125"/>
      <c r="QKF706" s="125"/>
      <c r="QKG706" s="186"/>
      <c r="QKH706" s="186"/>
      <c r="QKI706" s="125"/>
      <c r="QKJ706" s="125"/>
      <c r="QKK706" s="186"/>
      <c r="QKL706" s="186"/>
      <c r="QKM706" s="125"/>
      <c r="QKN706" s="125"/>
      <c r="QKO706" s="186"/>
      <c r="QKP706" s="186"/>
      <c r="QKQ706" s="125"/>
      <c r="QKR706" s="125"/>
      <c r="QKS706" s="186"/>
      <c r="QKT706" s="186"/>
      <c r="QKU706" s="125"/>
      <c r="QKV706" s="125"/>
      <c r="QKW706" s="186"/>
      <c r="QKX706" s="186"/>
      <c r="QKY706" s="125"/>
      <c r="QKZ706" s="125"/>
      <c r="QLA706" s="186"/>
      <c r="QLB706" s="186"/>
      <c r="QLC706" s="125"/>
      <c r="QLD706" s="125"/>
      <c r="QLE706" s="186"/>
      <c r="QLF706" s="186"/>
      <c r="QLG706" s="125"/>
      <c r="QLH706" s="125"/>
      <c r="QLI706" s="186"/>
      <c r="QLJ706" s="186"/>
      <c r="QLK706" s="125"/>
      <c r="QLL706" s="125"/>
      <c r="QLM706" s="186"/>
      <c r="QLN706" s="186"/>
      <c r="QLO706" s="125"/>
      <c r="QLP706" s="125"/>
      <c r="QLQ706" s="186"/>
      <c r="QLR706" s="186"/>
      <c r="QLS706" s="125"/>
      <c r="QLT706" s="125"/>
      <c r="QLU706" s="186"/>
      <c r="QLV706" s="186"/>
      <c r="QLW706" s="125"/>
      <c r="QLX706" s="125"/>
      <c r="QLY706" s="186"/>
      <c r="QLZ706" s="186"/>
      <c r="QMA706" s="125"/>
      <c r="QMB706" s="125"/>
      <c r="QMC706" s="186"/>
      <c r="QMD706" s="186"/>
      <c r="QME706" s="125"/>
      <c r="QMF706" s="125"/>
      <c r="QMG706" s="186"/>
      <c r="QMH706" s="186"/>
      <c r="QMI706" s="125"/>
      <c r="QMJ706" s="125"/>
      <c r="QMK706" s="186"/>
      <c r="QML706" s="186"/>
      <c r="QMM706" s="125"/>
      <c r="QMN706" s="125"/>
      <c r="QMO706" s="186"/>
      <c r="QMP706" s="186"/>
      <c r="QMQ706" s="125"/>
      <c r="QMR706" s="125"/>
      <c r="QMS706" s="186"/>
      <c r="QMT706" s="186"/>
      <c r="QMU706" s="125"/>
      <c r="QMV706" s="125"/>
      <c r="QMW706" s="186"/>
      <c r="QMX706" s="186"/>
      <c r="QMY706" s="125"/>
      <c r="QMZ706" s="125"/>
      <c r="QNA706" s="186"/>
      <c r="QNB706" s="186"/>
      <c r="QNC706" s="125"/>
      <c r="QND706" s="125"/>
      <c r="QNE706" s="186"/>
      <c r="QNF706" s="186"/>
      <c r="QNG706" s="125"/>
      <c r="QNH706" s="125"/>
      <c r="QNI706" s="186"/>
      <c r="QNJ706" s="186"/>
      <c r="QNK706" s="125"/>
      <c r="QNL706" s="125"/>
      <c r="QNM706" s="186"/>
      <c r="QNN706" s="186"/>
      <c r="QNO706" s="125"/>
      <c r="QNP706" s="125"/>
      <c r="QNQ706" s="186"/>
      <c r="QNR706" s="186"/>
      <c r="QNS706" s="125"/>
      <c r="QNT706" s="125"/>
      <c r="QNU706" s="186"/>
      <c r="QNV706" s="186"/>
      <c r="QNW706" s="125"/>
      <c r="QNX706" s="125"/>
      <c r="QNY706" s="186"/>
      <c r="QNZ706" s="186"/>
      <c r="QOA706" s="125"/>
      <c r="QOB706" s="125"/>
      <c r="QOC706" s="186"/>
      <c r="QOD706" s="186"/>
      <c r="QOE706" s="125"/>
      <c r="QOF706" s="125"/>
      <c r="QOG706" s="186"/>
      <c r="QOH706" s="186"/>
      <c r="QOI706" s="125"/>
      <c r="QOJ706" s="125"/>
      <c r="QOK706" s="186"/>
      <c r="QOL706" s="186"/>
      <c r="QOM706" s="125"/>
      <c r="QON706" s="125"/>
      <c r="QOO706" s="186"/>
      <c r="QOP706" s="186"/>
      <c r="QOQ706" s="125"/>
      <c r="QOR706" s="125"/>
      <c r="QOS706" s="186"/>
      <c r="QOT706" s="186"/>
      <c r="QOU706" s="125"/>
      <c r="QOV706" s="125"/>
      <c r="QOW706" s="186"/>
      <c r="QOX706" s="186"/>
      <c r="QOY706" s="125"/>
      <c r="QOZ706" s="125"/>
      <c r="QPA706" s="186"/>
      <c r="QPB706" s="186"/>
      <c r="QPC706" s="125"/>
      <c r="QPD706" s="125"/>
      <c r="QPE706" s="186"/>
      <c r="QPF706" s="186"/>
      <c r="QPG706" s="125"/>
      <c r="QPH706" s="125"/>
      <c r="QPI706" s="186"/>
      <c r="QPJ706" s="186"/>
      <c r="QPK706" s="125"/>
      <c r="QPL706" s="125"/>
      <c r="QPM706" s="186"/>
      <c r="QPN706" s="186"/>
      <c r="QPO706" s="125"/>
      <c r="QPP706" s="125"/>
      <c r="QPQ706" s="186"/>
      <c r="QPR706" s="186"/>
      <c r="QPS706" s="125"/>
      <c r="QPT706" s="125"/>
      <c r="QPU706" s="186"/>
      <c r="QPV706" s="186"/>
      <c r="QPW706" s="125"/>
      <c r="QPX706" s="125"/>
      <c r="QPY706" s="186"/>
      <c r="QPZ706" s="186"/>
      <c r="QQA706" s="125"/>
      <c r="QQB706" s="125"/>
      <c r="QQC706" s="186"/>
      <c r="QQD706" s="186"/>
      <c r="QQE706" s="125"/>
      <c r="QQF706" s="125"/>
      <c r="QQG706" s="186"/>
      <c r="QQH706" s="186"/>
      <c r="QQI706" s="125"/>
      <c r="QQJ706" s="125"/>
      <c r="QQK706" s="186"/>
      <c r="QQL706" s="186"/>
      <c r="QQM706" s="125"/>
      <c r="QQN706" s="125"/>
      <c r="QQO706" s="186"/>
      <c r="QQP706" s="186"/>
      <c r="QQQ706" s="125"/>
      <c r="QQR706" s="125"/>
      <c r="QQS706" s="186"/>
      <c r="QQT706" s="186"/>
      <c r="QQU706" s="125"/>
      <c r="QQV706" s="125"/>
      <c r="QQW706" s="186"/>
      <c r="QQX706" s="186"/>
      <c r="QQY706" s="125"/>
      <c r="QQZ706" s="125"/>
      <c r="QRA706" s="186"/>
      <c r="QRB706" s="186"/>
      <c r="QRC706" s="125"/>
      <c r="QRD706" s="125"/>
      <c r="QRE706" s="186"/>
      <c r="QRF706" s="186"/>
      <c r="QRG706" s="125"/>
      <c r="QRH706" s="125"/>
      <c r="QRI706" s="186"/>
      <c r="QRJ706" s="186"/>
      <c r="QRK706" s="125"/>
      <c r="QRL706" s="125"/>
      <c r="QRM706" s="186"/>
      <c r="QRN706" s="186"/>
      <c r="QRO706" s="125"/>
      <c r="QRP706" s="125"/>
      <c r="QRQ706" s="186"/>
      <c r="QRR706" s="186"/>
      <c r="QRS706" s="125"/>
      <c r="QRT706" s="125"/>
      <c r="QRU706" s="186"/>
      <c r="QRV706" s="186"/>
      <c r="QRW706" s="125"/>
      <c r="QRX706" s="125"/>
      <c r="QRY706" s="186"/>
      <c r="QRZ706" s="186"/>
      <c r="QSA706" s="125"/>
      <c r="QSB706" s="125"/>
      <c r="QSC706" s="186"/>
      <c r="QSD706" s="186"/>
      <c r="QSE706" s="125"/>
      <c r="QSF706" s="125"/>
      <c r="QSG706" s="186"/>
      <c r="QSH706" s="186"/>
      <c r="QSI706" s="125"/>
      <c r="QSJ706" s="125"/>
      <c r="QSK706" s="186"/>
      <c r="QSL706" s="186"/>
      <c r="QSM706" s="125"/>
      <c r="QSN706" s="125"/>
      <c r="QSO706" s="186"/>
      <c r="QSP706" s="186"/>
      <c r="QSQ706" s="125"/>
      <c r="QSR706" s="125"/>
      <c r="QSS706" s="186"/>
      <c r="QST706" s="186"/>
      <c r="QSU706" s="125"/>
      <c r="QSV706" s="125"/>
      <c r="QSW706" s="186"/>
      <c r="QSX706" s="186"/>
      <c r="QSY706" s="125"/>
      <c r="QSZ706" s="125"/>
      <c r="QTA706" s="186"/>
      <c r="QTB706" s="186"/>
      <c r="QTC706" s="125"/>
      <c r="QTD706" s="125"/>
      <c r="QTE706" s="186"/>
      <c r="QTF706" s="186"/>
      <c r="QTG706" s="125"/>
      <c r="QTH706" s="125"/>
      <c r="QTI706" s="186"/>
      <c r="QTJ706" s="186"/>
      <c r="QTK706" s="125"/>
      <c r="QTL706" s="125"/>
      <c r="QTM706" s="186"/>
      <c r="QTN706" s="186"/>
      <c r="QTO706" s="125"/>
      <c r="QTP706" s="125"/>
      <c r="QTQ706" s="186"/>
      <c r="QTR706" s="186"/>
      <c r="QTS706" s="125"/>
      <c r="QTT706" s="125"/>
      <c r="QTU706" s="186"/>
      <c r="QTV706" s="186"/>
      <c r="QTW706" s="125"/>
      <c r="QTX706" s="125"/>
      <c r="QTY706" s="186"/>
      <c r="QTZ706" s="186"/>
      <c r="QUA706" s="125"/>
      <c r="QUB706" s="125"/>
      <c r="QUC706" s="186"/>
      <c r="QUD706" s="186"/>
      <c r="QUE706" s="125"/>
      <c r="QUF706" s="125"/>
      <c r="QUG706" s="186"/>
      <c r="QUH706" s="186"/>
      <c r="QUI706" s="125"/>
      <c r="QUJ706" s="125"/>
      <c r="QUK706" s="186"/>
      <c r="QUL706" s="186"/>
      <c r="QUM706" s="125"/>
      <c r="QUN706" s="125"/>
      <c r="QUO706" s="186"/>
      <c r="QUP706" s="186"/>
      <c r="QUQ706" s="125"/>
      <c r="QUR706" s="125"/>
      <c r="QUS706" s="186"/>
      <c r="QUT706" s="186"/>
      <c r="QUU706" s="125"/>
      <c r="QUV706" s="125"/>
      <c r="QUW706" s="186"/>
      <c r="QUX706" s="186"/>
      <c r="QUY706" s="125"/>
      <c r="QUZ706" s="125"/>
      <c r="QVA706" s="186"/>
      <c r="QVB706" s="186"/>
      <c r="QVC706" s="125"/>
      <c r="QVD706" s="125"/>
      <c r="QVE706" s="186"/>
      <c r="QVF706" s="186"/>
      <c r="QVG706" s="125"/>
      <c r="QVH706" s="125"/>
      <c r="QVI706" s="186"/>
      <c r="QVJ706" s="186"/>
      <c r="QVK706" s="125"/>
      <c r="QVL706" s="125"/>
      <c r="QVM706" s="186"/>
      <c r="QVN706" s="186"/>
      <c r="QVO706" s="125"/>
      <c r="QVP706" s="125"/>
      <c r="QVQ706" s="186"/>
      <c r="QVR706" s="186"/>
      <c r="QVS706" s="125"/>
      <c r="QVT706" s="125"/>
      <c r="QVU706" s="186"/>
      <c r="QVV706" s="186"/>
      <c r="QVW706" s="125"/>
      <c r="QVX706" s="125"/>
      <c r="QVY706" s="186"/>
      <c r="QVZ706" s="186"/>
      <c r="QWA706" s="125"/>
      <c r="QWB706" s="125"/>
      <c r="QWC706" s="186"/>
      <c r="QWD706" s="186"/>
      <c r="QWE706" s="125"/>
      <c r="QWF706" s="125"/>
      <c r="QWG706" s="186"/>
      <c r="QWH706" s="186"/>
      <c r="QWI706" s="125"/>
      <c r="QWJ706" s="125"/>
      <c r="QWK706" s="186"/>
      <c r="QWL706" s="186"/>
      <c r="QWM706" s="125"/>
      <c r="QWN706" s="125"/>
      <c r="QWO706" s="186"/>
      <c r="QWP706" s="186"/>
      <c r="QWQ706" s="125"/>
      <c r="QWR706" s="125"/>
      <c r="QWS706" s="186"/>
      <c r="QWT706" s="186"/>
      <c r="QWU706" s="125"/>
      <c r="QWV706" s="125"/>
      <c r="QWW706" s="186"/>
      <c r="QWX706" s="186"/>
      <c r="QWY706" s="125"/>
      <c r="QWZ706" s="125"/>
      <c r="QXA706" s="186"/>
      <c r="QXB706" s="186"/>
      <c r="QXC706" s="125"/>
      <c r="QXD706" s="125"/>
      <c r="QXE706" s="186"/>
      <c r="QXF706" s="186"/>
      <c r="QXG706" s="125"/>
      <c r="QXH706" s="125"/>
      <c r="QXI706" s="186"/>
      <c r="QXJ706" s="186"/>
      <c r="QXK706" s="125"/>
      <c r="QXL706" s="125"/>
      <c r="QXM706" s="186"/>
      <c r="QXN706" s="186"/>
      <c r="QXO706" s="125"/>
      <c r="QXP706" s="125"/>
      <c r="QXQ706" s="186"/>
      <c r="QXR706" s="186"/>
      <c r="QXS706" s="125"/>
      <c r="QXT706" s="125"/>
      <c r="QXU706" s="186"/>
      <c r="QXV706" s="186"/>
      <c r="QXW706" s="125"/>
      <c r="QXX706" s="125"/>
      <c r="QXY706" s="186"/>
      <c r="QXZ706" s="186"/>
      <c r="QYA706" s="125"/>
      <c r="QYB706" s="125"/>
      <c r="QYC706" s="186"/>
      <c r="QYD706" s="186"/>
      <c r="QYE706" s="125"/>
      <c r="QYF706" s="125"/>
      <c r="QYG706" s="186"/>
      <c r="QYH706" s="186"/>
      <c r="QYI706" s="125"/>
      <c r="QYJ706" s="125"/>
      <c r="QYK706" s="186"/>
      <c r="QYL706" s="186"/>
      <c r="QYM706" s="125"/>
      <c r="QYN706" s="125"/>
      <c r="QYO706" s="186"/>
      <c r="QYP706" s="186"/>
      <c r="QYQ706" s="125"/>
      <c r="QYR706" s="125"/>
      <c r="QYS706" s="186"/>
      <c r="QYT706" s="186"/>
      <c r="QYU706" s="125"/>
      <c r="QYV706" s="125"/>
      <c r="QYW706" s="186"/>
      <c r="QYX706" s="186"/>
      <c r="QYY706" s="125"/>
      <c r="QYZ706" s="125"/>
      <c r="QZA706" s="186"/>
      <c r="QZB706" s="186"/>
      <c r="QZC706" s="125"/>
      <c r="QZD706" s="125"/>
      <c r="QZE706" s="186"/>
      <c r="QZF706" s="186"/>
      <c r="QZG706" s="125"/>
      <c r="QZH706" s="125"/>
      <c r="QZI706" s="186"/>
      <c r="QZJ706" s="186"/>
      <c r="QZK706" s="125"/>
      <c r="QZL706" s="125"/>
      <c r="QZM706" s="186"/>
      <c r="QZN706" s="186"/>
      <c r="QZO706" s="125"/>
      <c r="QZP706" s="125"/>
      <c r="QZQ706" s="186"/>
      <c r="QZR706" s="186"/>
      <c r="QZS706" s="125"/>
      <c r="QZT706" s="125"/>
      <c r="QZU706" s="186"/>
      <c r="QZV706" s="186"/>
      <c r="QZW706" s="125"/>
      <c r="QZX706" s="125"/>
      <c r="QZY706" s="186"/>
      <c r="QZZ706" s="186"/>
      <c r="RAA706" s="125"/>
      <c r="RAB706" s="125"/>
      <c r="RAC706" s="186"/>
      <c r="RAD706" s="186"/>
      <c r="RAE706" s="125"/>
      <c r="RAF706" s="125"/>
      <c r="RAG706" s="186"/>
      <c r="RAH706" s="186"/>
      <c r="RAI706" s="125"/>
      <c r="RAJ706" s="125"/>
      <c r="RAK706" s="186"/>
      <c r="RAL706" s="186"/>
      <c r="RAM706" s="125"/>
      <c r="RAN706" s="125"/>
      <c r="RAO706" s="186"/>
      <c r="RAP706" s="186"/>
      <c r="RAQ706" s="125"/>
      <c r="RAR706" s="125"/>
      <c r="RAS706" s="186"/>
      <c r="RAT706" s="186"/>
      <c r="RAU706" s="125"/>
      <c r="RAV706" s="125"/>
      <c r="RAW706" s="186"/>
      <c r="RAX706" s="186"/>
      <c r="RAY706" s="125"/>
      <c r="RAZ706" s="125"/>
      <c r="RBA706" s="186"/>
      <c r="RBB706" s="186"/>
      <c r="RBC706" s="125"/>
      <c r="RBD706" s="125"/>
      <c r="RBE706" s="186"/>
      <c r="RBF706" s="186"/>
      <c r="RBG706" s="125"/>
      <c r="RBH706" s="125"/>
      <c r="RBI706" s="186"/>
      <c r="RBJ706" s="186"/>
      <c r="RBK706" s="125"/>
      <c r="RBL706" s="125"/>
      <c r="RBM706" s="186"/>
      <c r="RBN706" s="186"/>
      <c r="RBO706" s="125"/>
      <c r="RBP706" s="125"/>
      <c r="RBQ706" s="186"/>
      <c r="RBR706" s="186"/>
      <c r="RBS706" s="125"/>
      <c r="RBT706" s="125"/>
      <c r="RBU706" s="186"/>
      <c r="RBV706" s="186"/>
      <c r="RBW706" s="125"/>
      <c r="RBX706" s="125"/>
      <c r="RBY706" s="186"/>
      <c r="RBZ706" s="186"/>
      <c r="RCA706" s="125"/>
      <c r="RCB706" s="125"/>
      <c r="RCC706" s="186"/>
      <c r="RCD706" s="186"/>
      <c r="RCE706" s="125"/>
      <c r="RCF706" s="125"/>
      <c r="RCG706" s="186"/>
      <c r="RCH706" s="186"/>
      <c r="RCI706" s="125"/>
      <c r="RCJ706" s="125"/>
      <c r="RCK706" s="186"/>
      <c r="RCL706" s="186"/>
      <c r="RCM706" s="125"/>
      <c r="RCN706" s="125"/>
      <c r="RCO706" s="186"/>
      <c r="RCP706" s="186"/>
      <c r="RCQ706" s="125"/>
      <c r="RCR706" s="125"/>
      <c r="RCS706" s="186"/>
      <c r="RCT706" s="186"/>
      <c r="RCU706" s="125"/>
      <c r="RCV706" s="125"/>
      <c r="RCW706" s="186"/>
      <c r="RCX706" s="186"/>
      <c r="RCY706" s="125"/>
      <c r="RCZ706" s="125"/>
      <c r="RDA706" s="186"/>
      <c r="RDB706" s="186"/>
      <c r="RDC706" s="125"/>
      <c r="RDD706" s="125"/>
      <c r="RDE706" s="186"/>
      <c r="RDF706" s="186"/>
      <c r="RDG706" s="125"/>
      <c r="RDH706" s="125"/>
      <c r="RDI706" s="186"/>
      <c r="RDJ706" s="186"/>
      <c r="RDK706" s="125"/>
      <c r="RDL706" s="125"/>
      <c r="RDM706" s="186"/>
      <c r="RDN706" s="186"/>
      <c r="RDO706" s="125"/>
      <c r="RDP706" s="125"/>
      <c r="RDQ706" s="186"/>
      <c r="RDR706" s="186"/>
      <c r="RDS706" s="125"/>
      <c r="RDT706" s="125"/>
      <c r="RDU706" s="186"/>
      <c r="RDV706" s="186"/>
      <c r="RDW706" s="125"/>
      <c r="RDX706" s="125"/>
      <c r="RDY706" s="186"/>
      <c r="RDZ706" s="186"/>
      <c r="REA706" s="125"/>
      <c r="REB706" s="125"/>
      <c r="REC706" s="186"/>
      <c r="RED706" s="186"/>
      <c r="REE706" s="125"/>
      <c r="REF706" s="125"/>
      <c r="REG706" s="186"/>
      <c r="REH706" s="186"/>
      <c r="REI706" s="125"/>
      <c r="REJ706" s="125"/>
      <c r="REK706" s="186"/>
      <c r="REL706" s="186"/>
      <c r="REM706" s="125"/>
      <c r="REN706" s="125"/>
      <c r="REO706" s="186"/>
      <c r="REP706" s="186"/>
      <c r="REQ706" s="125"/>
      <c r="RER706" s="125"/>
      <c r="RES706" s="186"/>
      <c r="RET706" s="186"/>
      <c r="REU706" s="125"/>
      <c r="REV706" s="125"/>
      <c r="REW706" s="186"/>
      <c r="REX706" s="186"/>
      <c r="REY706" s="125"/>
      <c r="REZ706" s="125"/>
      <c r="RFA706" s="186"/>
      <c r="RFB706" s="186"/>
      <c r="RFC706" s="125"/>
      <c r="RFD706" s="125"/>
      <c r="RFE706" s="186"/>
      <c r="RFF706" s="186"/>
      <c r="RFG706" s="125"/>
      <c r="RFH706" s="125"/>
      <c r="RFI706" s="186"/>
      <c r="RFJ706" s="186"/>
      <c r="RFK706" s="125"/>
      <c r="RFL706" s="125"/>
      <c r="RFM706" s="186"/>
      <c r="RFN706" s="186"/>
      <c r="RFO706" s="125"/>
      <c r="RFP706" s="125"/>
      <c r="RFQ706" s="186"/>
      <c r="RFR706" s="186"/>
      <c r="RFS706" s="125"/>
      <c r="RFT706" s="125"/>
      <c r="RFU706" s="186"/>
      <c r="RFV706" s="186"/>
      <c r="RFW706" s="125"/>
      <c r="RFX706" s="125"/>
      <c r="RFY706" s="186"/>
      <c r="RFZ706" s="186"/>
      <c r="RGA706" s="125"/>
      <c r="RGB706" s="125"/>
      <c r="RGC706" s="186"/>
      <c r="RGD706" s="186"/>
      <c r="RGE706" s="125"/>
      <c r="RGF706" s="125"/>
      <c r="RGG706" s="186"/>
      <c r="RGH706" s="186"/>
      <c r="RGI706" s="125"/>
      <c r="RGJ706" s="125"/>
      <c r="RGK706" s="186"/>
      <c r="RGL706" s="186"/>
      <c r="RGM706" s="125"/>
      <c r="RGN706" s="125"/>
      <c r="RGO706" s="186"/>
      <c r="RGP706" s="186"/>
      <c r="RGQ706" s="125"/>
      <c r="RGR706" s="125"/>
      <c r="RGS706" s="186"/>
      <c r="RGT706" s="186"/>
      <c r="RGU706" s="125"/>
      <c r="RGV706" s="125"/>
      <c r="RGW706" s="186"/>
      <c r="RGX706" s="186"/>
      <c r="RGY706" s="125"/>
      <c r="RGZ706" s="125"/>
      <c r="RHA706" s="186"/>
      <c r="RHB706" s="186"/>
      <c r="RHC706" s="125"/>
      <c r="RHD706" s="125"/>
      <c r="RHE706" s="186"/>
      <c r="RHF706" s="186"/>
      <c r="RHG706" s="125"/>
      <c r="RHH706" s="125"/>
      <c r="RHI706" s="186"/>
      <c r="RHJ706" s="186"/>
      <c r="RHK706" s="125"/>
      <c r="RHL706" s="125"/>
      <c r="RHM706" s="186"/>
      <c r="RHN706" s="186"/>
      <c r="RHO706" s="125"/>
      <c r="RHP706" s="125"/>
      <c r="RHQ706" s="186"/>
      <c r="RHR706" s="186"/>
      <c r="RHS706" s="125"/>
      <c r="RHT706" s="125"/>
      <c r="RHU706" s="186"/>
      <c r="RHV706" s="186"/>
      <c r="RHW706" s="125"/>
      <c r="RHX706" s="125"/>
      <c r="RHY706" s="186"/>
      <c r="RHZ706" s="186"/>
      <c r="RIA706" s="125"/>
      <c r="RIB706" s="125"/>
      <c r="RIC706" s="186"/>
      <c r="RID706" s="186"/>
      <c r="RIE706" s="125"/>
      <c r="RIF706" s="125"/>
      <c r="RIG706" s="186"/>
      <c r="RIH706" s="186"/>
      <c r="RII706" s="125"/>
      <c r="RIJ706" s="125"/>
      <c r="RIK706" s="186"/>
      <c r="RIL706" s="186"/>
      <c r="RIM706" s="125"/>
      <c r="RIN706" s="125"/>
      <c r="RIO706" s="186"/>
      <c r="RIP706" s="186"/>
      <c r="RIQ706" s="125"/>
      <c r="RIR706" s="125"/>
      <c r="RIS706" s="186"/>
      <c r="RIT706" s="186"/>
      <c r="RIU706" s="125"/>
      <c r="RIV706" s="125"/>
      <c r="RIW706" s="186"/>
      <c r="RIX706" s="186"/>
      <c r="RIY706" s="125"/>
      <c r="RIZ706" s="125"/>
      <c r="RJA706" s="186"/>
      <c r="RJB706" s="186"/>
      <c r="RJC706" s="125"/>
      <c r="RJD706" s="125"/>
      <c r="RJE706" s="186"/>
      <c r="RJF706" s="186"/>
      <c r="RJG706" s="125"/>
      <c r="RJH706" s="125"/>
      <c r="RJI706" s="186"/>
      <c r="RJJ706" s="186"/>
      <c r="RJK706" s="125"/>
      <c r="RJL706" s="125"/>
      <c r="RJM706" s="186"/>
      <c r="RJN706" s="186"/>
      <c r="RJO706" s="125"/>
      <c r="RJP706" s="125"/>
      <c r="RJQ706" s="186"/>
      <c r="RJR706" s="186"/>
      <c r="RJS706" s="125"/>
      <c r="RJT706" s="125"/>
      <c r="RJU706" s="186"/>
      <c r="RJV706" s="186"/>
      <c r="RJW706" s="125"/>
      <c r="RJX706" s="125"/>
      <c r="RJY706" s="186"/>
      <c r="RJZ706" s="186"/>
      <c r="RKA706" s="125"/>
      <c r="RKB706" s="125"/>
      <c r="RKC706" s="186"/>
      <c r="RKD706" s="186"/>
      <c r="RKE706" s="125"/>
      <c r="RKF706" s="125"/>
      <c r="RKG706" s="186"/>
      <c r="RKH706" s="186"/>
      <c r="RKI706" s="125"/>
      <c r="RKJ706" s="125"/>
      <c r="RKK706" s="186"/>
      <c r="RKL706" s="186"/>
      <c r="RKM706" s="125"/>
      <c r="RKN706" s="125"/>
      <c r="RKO706" s="186"/>
      <c r="RKP706" s="186"/>
      <c r="RKQ706" s="125"/>
      <c r="RKR706" s="125"/>
      <c r="RKS706" s="186"/>
      <c r="RKT706" s="186"/>
      <c r="RKU706" s="125"/>
      <c r="RKV706" s="125"/>
      <c r="RKW706" s="186"/>
      <c r="RKX706" s="186"/>
      <c r="RKY706" s="125"/>
      <c r="RKZ706" s="125"/>
      <c r="RLA706" s="186"/>
      <c r="RLB706" s="186"/>
      <c r="RLC706" s="125"/>
      <c r="RLD706" s="125"/>
      <c r="RLE706" s="186"/>
      <c r="RLF706" s="186"/>
      <c r="RLG706" s="125"/>
      <c r="RLH706" s="125"/>
      <c r="RLI706" s="186"/>
      <c r="RLJ706" s="186"/>
      <c r="RLK706" s="125"/>
      <c r="RLL706" s="125"/>
      <c r="RLM706" s="186"/>
      <c r="RLN706" s="186"/>
      <c r="RLO706" s="125"/>
      <c r="RLP706" s="125"/>
      <c r="RLQ706" s="186"/>
      <c r="RLR706" s="186"/>
      <c r="RLS706" s="125"/>
      <c r="RLT706" s="125"/>
      <c r="RLU706" s="186"/>
      <c r="RLV706" s="186"/>
      <c r="RLW706" s="125"/>
      <c r="RLX706" s="125"/>
      <c r="RLY706" s="186"/>
      <c r="RLZ706" s="186"/>
      <c r="RMA706" s="125"/>
      <c r="RMB706" s="125"/>
      <c r="RMC706" s="186"/>
      <c r="RMD706" s="186"/>
      <c r="RME706" s="125"/>
      <c r="RMF706" s="125"/>
      <c r="RMG706" s="186"/>
      <c r="RMH706" s="186"/>
      <c r="RMI706" s="125"/>
      <c r="RMJ706" s="125"/>
      <c r="RMK706" s="186"/>
      <c r="RML706" s="186"/>
      <c r="RMM706" s="125"/>
      <c r="RMN706" s="125"/>
      <c r="RMO706" s="186"/>
      <c r="RMP706" s="186"/>
      <c r="RMQ706" s="125"/>
      <c r="RMR706" s="125"/>
      <c r="RMS706" s="186"/>
      <c r="RMT706" s="186"/>
      <c r="RMU706" s="125"/>
      <c r="RMV706" s="125"/>
      <c r="RMW706" s="186"/>
      <c r="RMX706" s="186"/>
      <c r="RMY706" s="125"/>
      <c r="RMZ706" s="125"/>
      <c r="RNA706" s="186"/>
      <c r="RNB706" s="186"/>
      <c r="RNC706" s="125"/>
      <c r="RND706" s="125"/>
      <c r="RNE706" s="186"/>
      <c r="RNF706" s="186"/>
      <c r="RNG706" s="125"/>
      <c r="RNH706" s="125"/>
      <c r="RNI706" s="186"/>
      <c r="RNJ706" s="186"/>
      <c r="RNK706" s="125"/>
      <c r="RNL706" s="125"/>
      <c r="RNM706" s="186"/>
      <c r="RNN706" s="186"/>
      <c r="RNO706" s="125"/>
      <c r="RNP706" s="125"/>
      <c r="RNQ706" s="186"/>
      <c r="RNR706" s="186"/>
      <c r="RNS706" s="125"/>
      <c r="RNT706" s="125"/>
      <c r="RNU706" s="186"/>
      <c r="RNV706" s="186"/>
      <c r="RNW706" s="125"/>
      <c r="RNX706" s="125"/>
      <c r="RNY706" s="186"/>
      <c r="RNZ706" s="186"/>
      <c r="ROA706" s="125"/>
      <c r="ROB706" s="125"/>
      <c r="ROC706" s="186"/>
      <c r="ROD706" s="186"/>
      <c r="ROE706" s="125"/>
      <c r="ROF706" s="125"/>
      <c r="ROG706" s="186"/>
      <c r="ROH706" s="186"/>
      <c r="ROI706" s="125"/>
      <c r="ROJ706" s="125"/>
      <c r="ROK706" s="186"/>
      <c r="ROL706" s="186"/>
      <c r="ROM706" s="125"/>
      <c r="RON706" s="125"/>
      <c r="ROO706" s="186"/>
      <c r="ROP706" s="186"/>
      <c r="ROQ706" s="125"/>
      <c r="ROR706" s="125"/>
      <c r="ROS706" s="186"/>
      <c r="ROT706" s="186"/>
      <c r="ROU706" s="125"/>
      <c r="ROV706" s="125"/>
      <c r="ROW706" s="186"/>
      <c r="ROX706" s="186"/>
      <c r="ROY706" s="125"/>
      <c r="ROZ706" s="125"/>
      <c r="RPA706" s="186"/>
      <c r="RPB706" s="186"/>
      <c r="RPC706" s="125"/>
      <c r="RPD706" s="125"/>
      <c r="RPE706" s="186"/>
      <c r="RPF706" s="186"/>
      <c r="RPG706" s="125"/>
      <c r="RPH706" s="125"/>
      <c r="RPI706" s="186"/>
      <c r="RPJ706" s="186"/>
      <c r="RPK706" s="125"/>
      <c r="RPL706" s="125"/>
      <c r="RPM706" s="186"/>
      <c r="RPN706" s="186"/>
      <c r="RPO706" s="125"/>
      <c r="RPP706" s="125"/>
      <c r="RPQ706" s="186"/>
      <c r="RPR706" s="186"/>
      <c r="RPS706" s="125"/>
      <c r="RPT706" s="125"/>
      <c r="RPU706" s="186"/>
      <c r="RPV706" s="186"/>
      <c r="RPW706" s="125"/>
      <c r="RPX706" s="125"/>
      <c r="RPY706" s="186"/>
      <c r="RPZ706" s="186"/>
      <c r="RQA706" s="125"/>
      <c r="RQB706" s="125"/>
      <c r="RQC706" s="186"/>
      <c r="RQD706" s="186"/>
      <c r="RQE706" s="125"/>
      <c r="RQF706" s="125"/>
      <c r="RQG706" s="186"/>
      <c r="RQH706" s="186"/>
      <c r="RQI706" s="125"/>
      <c r="RQJ706" s="125"/>
      <c r="RQK706" s="186"/>
      <c r="RQL706" s="186"/>
      <c r="RQM706" s="125"/>
      <c r="RQN706" s="125"/>
      <c r="RQO706" s="186"/>
      <c r="RQP706" s="186"/>
      <c r="RQQ706" s="125"/>
      <c r="RQR706" s="125"/>
      <c r="RQS706" s="186"/>
      <c r="RQT706" s="186"/>
      <c r="RQU706" s="125"/>
      <c r="RQV706" s="125"/>
      <c r="RQW706" s="186"/>
      <c r="RQX706" s="186"/>
      <c r="RQY706" s="125"/>
      <c r="RQZ706" s="125"/>
      <c r="RRA706" s="186"/>
      <c r="RRB706" s="186"/>
      <c r="RRC706" s="125"/>
      <c r="RRD706" s="125"/>
      <c r="RRE706" s="186"/>
      <c r="RRF706" s="186"/>
      <c r="RRG706" s="125"/>
      <c r="RRH706" s="125"/>
      <c r="RRI706" s="186"/>
      <c r="RRJ706" s="186"/>
      <c r="RRK706" s="125"/>
      <c r="RRL706" s="125"/>
      <c r="RRM706" s="186"/>
      <c r="RRN706" s="186"/>
      <c r="RRO706" s="125"/>
      <c r="RRP706" s="125"/>
      <c r="RRQ706" s="186"/>
      <c r="RRR706" s="186"/>
      <c r="RRS706" s="125"/>
      <c r="RRT706" s="125"/>
      <c r="RRU706" s="186"/>
      <c r="RRV706" s="186"/>
      <c r="RRW706" s="125"/>
      <c r="RRX706" s="125"/>
      <c r="RRY706" s="186"/>
      <c r="RRZ706" s="186"/>
      <c r="RSA706" s="125"/>
      <c r="RSB706" s="125"/>
      <c r="RSC706" s="186"/>
      <c r="RSD706" s="186"/>
      <c r="RSE706" s="125"/>
      <c r="RSF706" s="125"/>
      <c r="RSG706" s="186"/>
      <c r="RSH706" s="186"/>
      <c r="RSI706" s="125"/>
      <c r="RSJ706" s="125"/>
      <c r="RSK706" s="186"/>
      <c r="RSL706" s="186"/>
      <c r="RSM706" s="125"/>
      <c r="RSN706" s="125"/>
      <c r="RSO706" s="186"/>
      <c r="RSP706" s="186"/>
      <c r="RSQ706" s="125"/>
      <c r="RSR706" s="125"/>
      <c r="RSS706" s="186"/>
      <c r="RST706" s="186"/>
      <c r="RSU706" s="125"/>
      <c r="RSV706" s="125"/>
      <c r="RSW706" s="186"/>
      <c r="RSX706" s="186"/>
      <c r="RSY706" s="125"/>
      <c r="RSZ706" s="125"/>
      <c r="RTA706" s="186"/>
      <c r="RTB706" s="186"/>
      <c r="RTC706" s="125"/>
      <c r="RTD706" s="125"/>
      <c r="RTE706" s="186"/>
      <c r="RTF706" s="186"/>
      <c r="RTG706" s="125"/>
      <c r="RTH706" s="125"/>
      <c r="RTI706" s="186"/>
      <c r="RTJ706" s="186"/>
      <c r="RTK706" s="125"/>
      <c r="RTL706" s="125"/>
      <c r="RTM706" s="186"/>
      <c r="RTN706" s="186"/>
      <c r="RTO706" s="125"/>
      <c r="RTP706" s="125"/>
      <c r="RTQ706" s="186"/>
      <c r="RTR706" s="186"/>
      <c r="RTS706" s="125"/>
      <c r="RTT706" s="125"/>
      <c r="RTU706" s="186"/>
      <c r="RTV706" s="186"/>
      <c r="RTW706" s="125"/>
      <c r="RTX706" s="125"/>
      <c r="RTY706" s="186"/>
      <c r="RTZ706" s="186"/>
      <c r="RUA706" s="125"/>
      <c r="RUB706" s="125"/>
      <c r="RUC706" s="186"/>
      <c r="RUD706" s="186"/>
      <c r="RUE706" s="125"/>
      <c r="RUF706" s="125"/>
      <c r="RUG706" s="186"/>
      <c r="RUH706" s="186"/>
      <c r="RUI706" s="125"/>
      <c r="RUJ706" s="125"/>
      <c r="RUK706" s="186"/>
      <c r="RUL706" s="186"/>
      <c r="RUM706" s="125"/>
      <c r="RUN706" s="125"/>
      <c r="RUO706" s="186"/>
      <c r="RUP706" s="186"/>
      <c r="RUQ706" s="125"/>
      <c r="RUR706" s="125"/>
      <c r="RUS706" s="186"/>
      <c r="RUT706" s="186"/>
      <c r="RUU706" s="125"/>
      <c r="RUV706" s="125"/>
      <c r="RUW706" s="186"/>
      <c r="RUX706" s="186"/>
      <c r="RUY706" s="125"/>
      <c r="RUZ706" s="125"/>
      <c r="RVA706" s="186"/>
      <c r="RVB706" s="186"/>
      <c r="RVC706" s="125"/>
      <c r="RVD706" s="125"/>
      <c r="RVE706" s="186"/>
      <c r="RVF706" s="186"/>
      <c r="RVG706" s="125"/>
      <c r="RVH706" s="125"/>
      <c r="RVI706" s="186"/>
      <c r="RVJ706" s="186"/>
      <c r="RVK706" s="125"/>
      <c r="RVL706" s="125"/>
      <c r="RVM706" s="186"/>
      <c r="RVN706" s="186"/>
      <c r="RVO706" s="125"/>
      <c r="RVP706" s="125"/>
      <c r="RVQ706" s="186"/>
      <c r="RVR706" s="186"/>
      <c r="RVS706" s="125"/>
      <c r="RVT706" s="125"/>
      <c r="RVU706" s="186"/>
      <c r="RVV706" s="186"/>
      <c r="RVW706" s="125"/>
      <c r="RVX706" s="125"/>
      <c r="RVY706" s="186"/>
      <c r="RVZ706" s="186"/>
      <c r="RWA706" s="125"/>
      <c r="RWB706" s="125"/>
      <c r="RWC706" s="186"/>
      <c r="RWD706" s="186"/>
      <c r="RWE706" s="125"/>
      <c r="RWF706" s="125"/>
      <c r="RWG706" s="186"/>
      <c r="RWH706" s="186"/>
      <c r="RWI706" s="125"/>
      <c r="RWJ706" s="125"/>
      <c r="RWK706" s="186"/>
      <c r="RWL706" s="186"/>
      <c r="RWM706" s="125"/>
      <c r="RWN706" s="125"/>
      <c r="RWO706" s="186"/>
      <c r="RWP706" s="186"/>
      <c r="RWQ706" s="125"/>
      <c r="RWR706" s="125"/>
      <c r="RWS706" s="186"/>
      <c r="RWT706" s="186"/>
      <c r="RWU706" s="125"/>
      <c r="RWV706" s="125"/>
      <c r="RWW706" s="186"/>
      <c r="RWX706" s="186"/>
      <c r="RWY706" s="125"/>
      <c r="RWZ706" s="125"/>
      <c r="RXA706" s="186"/>
      <c r="RXB706" s="186"/>
      <c r="RXC706" s="125"/>
      <c r="RXD706" s="125"/>
      <c r="RXE706" s="186"/>
      <c r="RXF706" s="186"/>
      <c r="RXG706" s="125"/>
      <c r="RXH706" s="125"/>
      <c r="RXI706" s="186"/>
      <c r="RXJ706" s="186"/>
      <c r="RXK706" s="125"/>
      <c r="RXL706" s="125"/>
      <c r="RXM706" s="186"/>
      <c r="RXN706" s="186"/>
      <c r="RXO706" s="125"/>
      <c r="RXP706" s="125"/>
      <c r="RXQ706" s="186"/>
      <c r="RXR706" s="186"/>
      <c r="RXS706" s="125"/>
      <c r="RXT706" s="125"/>
      <c r="RXU706" s="186"/>
      <c r="RXV706" s="186"/>
      <c r="RXW706" s="125"/>
      <c r="RXX706" s="125"/>
      <c r="RXY706" s="186"/>
      <c r="RXZ706" s="186"/>
      <c r="RYA706" s="125"/>
      <c r="RYB706" s="125"/>
      <c r="RYC706" s="186"/>
      <c r="RYD706" s="186"/>
      <c r="RYE706" s="125"/>
      <c r="RYF706" s="125"/>
      <c r="RYG706" s="186"/>
      <c r="RYH706" s="186"/>
      <c r="RYI706" s="125"/>
      <c r="RYJ706" s="125"/>
      <c r="RYK706" s="186"/>
      <c r="RYL706" s="186"/>
      <c r="RYM706" s="125"/>
      <c r="RYN706" s="125"/>
      <c r="RYO706" s="186"/>
      <c r="RYP706" s="186"/>
      <c r="RYQ706" s="125"/>
      <c r="RYR706" s="125"/>
      <c r="RYS706" s="186"/>
      <c r="RYT706" s="186"/>
      <c r="RYU706" s="125"/>
      <c r="RYV706" s="125"/>
      <c r="RYW706" s="186"/>
      <c r="RYX706" s="186"/>
      <c r="RYY706" s="125"/>
      <c r="RYZ706" s="125"/>
      <c r="RZA706" s="186"/>
      <c r="RZB706" s="186"/>
      <c r="RZC706" s="125"/>
      <c r="RZD706" s="125"/>
      <c r="RZE706" s="186"/>
      <c r="RZF706" s="186"/>
      <c r="RZG706" s="125"/>
      <c r="RZH706" s="125"/>
      <c r="RZI706" s="186"/>
      <c r="RZJ706" s="186"/>
      <c r="RZK706" s="125"/>
      <c r="RZL706" s="125"/>
      <c r="RZM706" s="186"/>
      <c r="RZN706" s="186"/>
      <c r="RZO706" s="125"/>
      <c r="RZP706" s="125"/>
      <c r="RZQ706" s="186"/>
      <c r="RZR706" s="186"/>
      <c r="RZS706" s="125"/>
      <c r="RZT706" s="125"/>
      <c r="RZU706" s="186"/>
      <c r="RZV706" s="186"/>
      <c r="RZW706" s="125"/>
      <c r="RZX706" s="125"/>
      <c r="RZY706" s="186"/>
      <c r="RZZ706" s="186"/>
      <c r="SAA706" s="125"/>
      <c r="SAB706" s="125"/>
      <c r="SAC706" s="186"/>
      <c r="SAD706" s="186"/>
      <c r="SAE706" s="125"/>
      <c r="SAF706" s="125"/>
      <c r="SAG706" s="186"/>
      <c r="SAH706" s="186"/>
      <c r="SAI706" s="125"/>
      <c r="SAJ706" s="125"/>
      <c r="SAK706" s="186"/>
      <c r="SAL706" s="186"/>
      <c r="SAM706" s="125"/>
      <c r="SAN706" s="125"/>
      <c r="SAO706" s="186"/>
      <c r="SAP706" s="186"/>
      <c r="SAQ706" s="125"/>
      <c r="SAR706" s="125"/>
      <c r="SAS706" s="186"/>
      <c r="SAT706" s="186"/>
      <c r="SAU706" s="125"/>
      <c r="SAV706" s="125"/>
      <c r="SAW706" s="186"/>
      <c r="SAX706" s="186"/>
      <c r="SAY706" s="125"/>
      <c r="SAZ706" s="125"/>
      <c r="SBA706" s="186"/>
      <c r="SBB706" s="186"/>
      <c r="SBC706" s="125"/>
      <c r="SBD706" s="125"/>
      <c r="SBE706" s="186"/>
      <c r="SBF706" s="186"/>
      <c r="SBG706" s="125"/>
      <c r="SBH706" s="125"/>
      <c r="SBI706" s="186"/>
      <c r="SBJ706" s="186"/>
      <c r="SBK706" s="125"/>
      <c r="SBL706" s="125"/>
      <c r="SBM706" s="186"/>
      <c r="SBN706" s="186"/>
      <c r="SBO706" s="125"/>
      <c r="SBP706" s="125"/>
      <c r="SBQ706" s="186"/>
      <c r="SBR706" s="186"/>
      <c r="SBS706" s="125"/>
      <c r="SBT706" s="125"/>
      <c r="SBU706" s="186"/>
      <c r="SBV706" s="186"/>
      <c r="SBW706" s="125"/>
      <c r="SBX706" s="125"/>
      <c r="SBY706" s="186"/>
      <c r="SBZ706" s="186"/>
      <c r="SCA706" s="125"/>
      <c r="SCB706" s="125"/>
      <c r="SCC706" s="186"/>
      <c r="SCD706" s="186"/>
      <c r="SCE706" s="125"/>
      <c r="SCF706" s="125"/>
      <c r="SCG706" s="186"/>
      <c r="SCH706" s="186"/>
      <c r="SCI706" s="125"/>
      <c r="SCJ706" s="125"/>
      <c r="SCK706" s="186"/>
      <c r="SCL706" s="186"/>
      <c r="SCM706" s="125"/>
      <c r="SCN706" s="125"/>
      <c r="SCO706" s="186"/>
      <c r="SCP706" s="186"/>
      <c r="SCQ706" s="125"/>
      <c r="SCR706" s="125"/>
      <c r="SCS706" s="186"/>
      <c r="SCT706" s="186"/>
      <c r="SCU706" s="125"/>
      <c r="SCV706" s="125"/>
      <c r="SCW706" s="186"/>
      <c r="SCX706" s="186"/>
      <c r="SCY706" s="125"/>
      <c r="SCZ706" s="125"/>
      <c r="SDA706" s="186"/>
      <c r="SDB706" s="186"/>
      <c r="SDC706" s="125"/>
      <c r="SDD706" s="125"/>
      <c r="SDE706" s="186"/>
      <c r="SDF706" s="186"/>
      <c r="SDG706" s="125"/>
      <c r="SDH706" s="125"/>
      <c r="SDI706" s="186"/>
      <c r="SDJ706" s="186"/>
      <c r="SDK706" s="125"/>
      <c r="SDL706" s="125"/>
      <c r="SDM706" s="186"/>
      <c r="SDN706" s="186"/>
      <c r="SDO706" s="125"/>
      <c r="SDP706" s="125"/>
      <c r="SDQ706" s="186"/>
      <c r="SDR706" s="186"/>
      <c r="SDS706" s="125"/>
      <c r="SDT706" s="125"/>
      <c r="SDU706" s="186"/>
      <c r="SDV706" s="186"/>
      <c r="SDW706" s="125"/>
      <c r="SDX706" s="125"/>
      <c r="SDY706" s="186"/>
      <c r="SDZ706" s="186"/>
      <c r="SEA706" s="125"/>
      <c r="SEB706" s="125"/>
      <c r="SEC706" s="186"/>
      <c r="SED706" s="186"/>
      <c r="SEE706" s="125"/>
      <c r="SEF706" s="125"/>
      <c r="SEG706" s="186"/>
      <c r="SEH706" s="186"/>
      <c r="SEI706" s="125"/>
      <c r="SEJ706" s="125"/>
      <c r="SEK706" s="186"/>
      <c r="SEL706" s="186"/>
      <c r="SEM706" s="125"/>
      <c r="SEN706" s="125"/>
      <c r="SEO706" s="186"/>
      <c r="SEP706" s="186"/>
      <c r="SEQ706" s="125"/>
      <c r="SER706" s="125"/>
      <c r="SES706" s="186"/>
      <c r="SET706" s="186"/>
      <c r="SEU706" s="125"/>
      <c r="SEV706" s="125"/>
      <c r="SEW706" s="186"/>
      <c r="SEX706" s="186"/>
      <c r="SEY706" s="125"/>
      <c r="SEZ706" s="125"/>
      <c r="SFA706" s="186"/>
      <c r="SFB706" s="186"/>
      <c r="SFC706" s="125"/>
      <c r="SFD706" s="125"/>
      <c r="SFE706" s="186"/>
      <c r="SFF706" s="186"/>
      <c r="SFG706" s="125"/>
      <c r="SFH706" s="125"/>
      <c r="SFI706" s="186"/>
      <c r="SFJ706" s="186"/>
      <c r="SFK706" s="125"/>
      <c r="SFL706" s="125"/>
      <c r="SFM706" s="186"/>
      <c r="SFN706" s="186"/>
      <c r="SFO706" s="125"/>
      <c r="SFP706" s="125"/>
      <c r="SFQ706" s="186"/>
      <c r="SFR706" s="186"/>
      <c r="SFS706" s="125"/>
      <c r="SFT706" s="125"/>
      <c r="SFU706" s="186"/>
      <c r="SFV706" s="186"/>
      <c r="SFW706" s="125"/>
      <c r="SFX706" s="125"/>
      <c r="SFY706" s="186"/>
      <c r="SFZ706" s="186"/>
      <c r="SGA706" s="125"/>
      <c r="SGB706" s="125"/>
      <c r="SGC706" s="186"/>
      <c r="SGD706" s="186"/>
      <c r="SGE706" s="125"/>
      <c r="SGF706" s="125"/>
      <c r="SGG706" s="186"/>
      <c r="SGH706" s="186"/>
      <c r="SGI706" s="125"/>
      <c r="SGJ706" s="125"/>
      <c r="SGK706" s="186"/>
      <c r="SGL706" s="186"/>
      <c r="SGM706" s="125"/>
      <c r="SGN706" s="125"/>
      <c r="SGO706" s="186"/>
      <c r="SGP706" s="186"/>
      <c r="SGQ706" s="125"/>
      <c r="SGR706" s="125"/>
      <c r="SGS706" s="186"/>
      <c r="SGT706" s="186"/>
      <c r="SGU706" s="125"/>
      <c r="SGV706" s="125"/>
      <c r="SGW706" s="186"/>
      <c r="SGX706" s="186"/>
      <c r="SGY706" s="125"/>
      <c r="SGZ706" s="125"/>
      <c r="SHA706" s="186"/>
      <c r="SHB706" s="186"/>
      <c r="SHC706" s="125"/>
      <c r="SHD706" s="125"/>
      <c r="SHE706" s="186"/>
      <c r="SHF706" s="186"/>
      <c r="SHG706" s="125"/>
      <c r="SHH706" s="125"/>
      <c r="SHI706" s="186"/>
      <c r="SHJ706" s="186"/>
      <c r="SHK706" s="125"/>
      <c r="SHL706" s="125"/>
      <c r="SHM706" s="186"/>
      <c r="SHN706" s="186"/>
      <c r="SHO706" s="125"/>
      <c r="SHP706" s="125"/>
      <c r="SHQ706" s="186"/>
      <c r="SHR706" s="186"/>
      <c r="SHS706" s="125"/>
      <c r="SHT706" s="125"/>
      <c r="SHU706" s="186"/>
      <c r="SHV706" s="186"/>
      <c r="SHW706" s="125"/>
      <c r="SHX706" s="125"/>
      <c r="SHY706" s="186"/>
      <c r="SHZ706" s="186"/>
      <c r="SIA706" s="125"/>
      <c r="SIB706" s="125"/>
      <c r="SIC706" s="186"/>
      <c r="SID706" s="186"/>
      <c r="SIE706" s="125"/>
      <c r="SIF706" s="125"/>
      <c r="SIG706" s="186"/>
      <c r="SIH706" s="186"/>
      <c r="SII706" s="125"/>
      <c r="SIJ706" s="125"/>
      <c r="SIK706" s="186"/>
      <c r="SIL706" s="186"/>
      <c r="SIM706" s="125"/>
      <c r="SIN706" s="125"/>
      <c r="SIO706" s="186"/>
      <c r="SIP706" s="186"/>
      <c r="SIQ706" s="125"/>
      <c r="SIR706" s="125"/>
      <c r="SIS706" s="186"/>
      <c r="SIT706" s="186"/>
      <c r="SIU706" s="125"/>
      <c r="SIV706" s="125"/>
      <c r="SIW706" s="186"/>
      <c r="SIX706" s="186"/>
      <c r="SIY706" s="125"/>
      <c r="SIZ706" s="125"/>
      <c r="SJA706" s="186"/>
      <c r="SJB706" s="186"/>
      <c r="SJC706" s="125"/>
      <c r="SJD706" s="125"/>
      <c r="SJE706" s="186"/>
      <c r="SJF706" s="186"/>
      <c r="SJG706" s="125"/>
      <c r="SJH706" s="125"/>
      <c r="SJI706" s="186"/>
      <c r="SJJ706" s="186"/>
      <c r="SJK706" s="125"/>
      <c r="SJL706" s="125"/>
      <c r="SJM706" s="186"/>
      <c r="SJN706" s="186"/>
      <c r="SJO706" s="125"/>
      <c r="SJP706" s="125"/>
      <c r="SJQ706" s="186"/>
      <c r="SJR706" s="186"/>
      <c r="SJS706" s="125"/>
      <c r="SJT706" s="125"/>
      <c r="SJU706" s="186"/>
      <c r="SJV706" s="186"/>
      <c r="SJW706" s="125"/>
      <c r="SJX706" s="125"/>
      <c r="SJY706" s="186"/>
      <c r="SJZ706" s="186"/>
      <c r="SKA706" s="125"/>
      <c r="SKB706" s="125"/>
      <c r="SKC706" s="186"/>
      <c r="SKD706" s="186"/>
      <c r="SKE706" s="125"/>
      <c r="SKF706" s="125"/>
      <c r="SKG706" s="186"/>
      <c r="SKH706" s="186"/>
      <c r="SKI706" s="125"/>
      <c r="SKJ706" s="125"/>
      <c r="SKK706" s="186"/>
      <c r="SKL706" s="186"/>
      <c r="SKM706" s="125"/>
      <c r="SKN706" s="125"/>
      <c r="SKO706" s="186"/>
      <c r="SKP706" s="186"/>
      <c r="SKQ706" s="125"/>
      <c r="SKR706" s="125"/>
      <c r="SKS706" s="186"/>
      <c r="SKT706" s="186"/>
      <c r="SKU706" s="125"/>
      <c r="SKV706" s="125"/>
      <c r="SKW706" s="186"/>
      <c r="SKX706" s="186"/>
      <c r="SKY706" s="125"/>
      <c r="SKZ706" s="125"/>
      <c r="SLA706" s="186"/>
      <c r="SLB706" s="186"/>
      <c r="SLC706" s="125"/>
      <c r="SLD706" s="125"/>
      <c r="SLE706" s="186"/>
      <c r="SLF706" s="186"/>
      <c r="SLG706" s="125"/>
      <c r="SLH706" s="125"/>
      <c r="SLI706" s="186"/>
      <c r="SLJ706" s="186"/>
      <c r="SLK706" s="125"/>
      <c r="SLL706" s="125"/>
      <c r="SLM706" s="186"/>
      <c r="SLN706" s="186"/>
      <c r="SLO706" s="125"/>
      <c r="SLP706" s="125"/>
      <c r="SLQ706" s="186"/>
      <c r="SLR706" s="186"/>
      <c r="SLS706" s="125"/>
      <c r="SLT706" s="125"/>
      <c r="SLU706" s="186"/>
      <c r="SLV706" s="186"/>
      <c r="SLW706" s="125"/>
      <c r="SLX706" s="125"/>
      <c r="SLY706" s="186"/>
      <c r="SLZ706" s="186"/>
      <c r="SMA706" s="125"/>
      <c r="SMB706" s="125"/>
      <c r="SMC706" s="186"/>
      <c r="SMD706" s="186"/>
      <c r="SME706" s="125"/>
      <c r="SMF706" s="125"/>
      <c r="SMG706" s="186"/>
      <c r="SMH706" s="186"/>
      <c r="SMI706" s="125"/>
      <c r="SMJ706" s="125"/>
      <c r="SMK706" s="186"/>
      <c r="SML706" s="186"/>
      <c r="SMM706" s="125"/>
      <c r="SMN706" s="125"/>
      <c r="SMO706" s="186"/>
      <c r="SMP706" s="186"/>
      <c r="SMQ706" s="125"/>
      <c r="SMR706" s="125"/>
      <c r="SMS706" s="186"/>
      <c r="SMT706" s="186"/>
      <c r="SMU706" s="125"/>
      <c r="SMV706" s="125"/>
      <c r="SMW706" s="186"/>
      <c r="SMX706" s="186"/>
      <c r="SMY706" s="125"/>
      <c r="SMZ706" s="125"/>
      <c r="SNA706" s="186"/>
      <c r="SNB706" s="186"/>
      <c r="SNC706" s="125"/>
      <c r="SND706" s="125"/>
      <c r="SNE706" s="186"/>
      <c r="SNF706" s="186"/>
      <c r="SNG706" s="125"/>
      <c r="SNH706" s="125"/>
      <c r="SNI706" s="186"/>
      <c r="SNJ706" s="186"/>
      <c r="SNK706" s="125"/>
      <c r="SNL706" s="125"/>
      <c r="SNM706" s="186"/>
      <c r="SNN706" s="186"/>
      <c r="SNO706" s="125"/>
      <c r="SNP706" s="125"/>
      <c r="SNQ706" s="186"/>
      <c r="SNR706" s="186"/>
      <c r="SNS706" s="125"/>
      <c r="SNT706" s="125"/>
      <c r="SNU706" s="186"/>
      <c r="SNV706" s="186"/>
      <c r="SNW706" s="125"/>
      <c r="SNX706" s="125"/>
      <c r="SNY706" s="186"/>
      <c r="SNZ706" s="186"/>
      <c r="SOA706" s="125"/>
      <c r="SOB706" s="125"/>
      <c r="SOC706" s="186"/>
      <c r="SOD706" s="186"/>
      <c r="SOE706" s="125"/>
      <c r="SOF706" s="125"/>
      <c r="SOG706" s="186"/>
      <c r="SOH706" s="186"/>
      <c r="SOI706" s="125"/>
      <c r="SOJ706" s="125"/>
      <c r="SOK706" s="186"/>
      <c r="SOL706" s="186"/>
      <c r="SOM706" s="125"/>
      <c r="SON706" s="125"/>
      <c r="SOO706" s="186"/>
      <c r="SOP706" s="186"/>
      <c r="SOQ706" s="125"/>
      <c r="SOR706" s="125"/>
      <c r="SOS706" s="186"/>
      <c r="SOT706" s="186"/>
      <c r="SOU706" s="125"/>
      <c r="SOV706" s="125"/>
      <c r="SOW706" s="186"/>
      <c r="SOX706" s="186"/>
      <c r="SOY706" s="125"/>
      <c r="SOZ706" s="125"/>
      <c r="SPA706" s="186"/>
      <c r="SPB706" s="186"/>
      <c r="SPC706" s="125"/>
      <c r="SPD706" s="125"/>
      <c r="SPE706" s="186"/>
      <c r="SPF706" s="186"/>
      <c r="SPG706" s="125"/>
      <c r="SPH706" s="125"/>
      <c r="SPI706" s="186"/>
      <c r="SPJ706" s="186"/>
      <c r="SPK706" s="125"/>
      <c r="SPL706" s="125"/>
      <c r="SPM706" s="186"/>
      <c r="SPN706" s="186"/>
      <c r="SPO706" s="125"/>
      <c r="SPP706" s="125"/>
      <c r="SPQ706" s="186"/>
      <c r="SPR706" s="186"/>
      <c r="SPS706" s="125"/>
      <c r="SPT706" s="125"/>
      <c r="SPU706" s="186"/>
      <c r="SPV706" s="186"/>
      <c r="SPW706" s="125"/>
      <c r="SPX706" s="125"/>
      <c r="SPY706" s="186"/>
      <c r="SPZ706" s="186"/>
      <c r="SQA706" s="125"/>
      <c r="SQB706" s="125"/>
      <c r="SQC706" s="186"/>
      <c r="SQD706" s="186"/>
      <c r="SQE706" s="125"/>
      <c r="SQF706" s="125"/>
      <c r="SQG706" s="186"/>
      <c r="SQH706" s="186"/>
      <c r="SQI706" s="125"/>
      <c r="SQJ706" s="125"/>
      <c r="SQK706" s="186"/>
      <c r="SQL706" s="186"/>
      <c r="SQM706" s="125"/>
      <c r="SQN706" s="125"/>
      <c r="SQO706" s="186"/>
      <c r="SQP706" s="186"/>
      <c r="SQQ706" s="125"/>
      <c r="SQR706" s="125"/>
      <c r="SQS706" s="186"/>
      <c r="SQT706" s="186"/>
      <c r="SQU706" s="125"/>
      <c r="SQV706" s="125"/>
      <c r="SQW706" s="186"/>
      <c r="SQX706" s="186"/>
      <c r="SQY706" s="125"/>
      <c r="SQZ706" s="125"/>
      <c r="SRA706" s="186"/>
      <c r="SRB706" s="186"/>
      <c r="SRC706" s="125"/>
      <c r="SRD706" s="125"/>
      <c r="SRE706" s="186"/>
      <c r="SRF706" s="186"/>
      <c r="SRG706" s="125"/>
      <c r="SRH706" s="125"/>
      <c r="SRI706" s="186"/>
      <c r="SRJ706" s="186"/>
      <c r="SRK706" s="125"/>
      <c r="SRL706" s="125"/>
      <c r="SRM706" s="186"/>
      <c r="SRN706" s="186"/>
      <c r="SRO706" s="125"/>
      <c r="SRP706" s="125"/>
      <c r="SRQ706" s="186"/>
      <c r="SRR706" s="186"/>
      <c r="SRS706" s="125"/>
      <c r="SRT706" s="125"/>
      <c r="SRU706" s="186"/>
      <c r="SRV706" s="186"/>
      <c r="SRW706" s="125"/>
      <c r="SRX706" s="125"/>
      <c r="SRY706" s="186"/>
      <c r="SRZ706" s="186"/>
      <c r="SSA706" s="125"/>
      <c r="SSB706" s="125"/>
      <c r="SSC706" s="186"/>
      <c r="SSD706" s="186"/>
      <c r="SSE706" s="125"/>
      <c r="SSF706" s="125"/>
      <c r="SSG706" s="186"/>
      <c r="SSH706" s="186"/>
      <c r="SSI706" s="125"/>
      <c r="SSJ706" s="125"/>
      <c r="SSK706" s="186"/>
      <c r="SSL706" s="186"/>
      <c r="SSM706" s="125"/>
      <c r="SSN706" s="125"/>
      <c r="SSO706" s="186"/>
      <c r="SSP706" s="186"/>
      <c r="SSQ706" s="125"/>
      <c r="SSR706" s="125"/>
      <c r="SSS706" s="186"/>
      <c r="SST706" s="186"/>
      <c r="SSU706" s="125"/>
      <c r="SSV706" s="125"/>
      <c r="SSW706" s="186"/>
      <c r="SSX706" s="186"/>
      <c r="SSY706" s="125"/>
      <c r="SSZ706" s="125"/>
      <c r="STA706" s="186"/>
      <c r="STB706" s="186"/>
      <c r="STC706" s="125"/>
      <c r="STD706" s="125"/>
      <c r="STE706" s="186"/>
      <c r="STF706" s="186"/>
      <c r="STG706" s="125"/>
      <c r="STH706" s="125"/>
      <c r="STI706" s="186"/>
      <c r="STJ706" s="186"/>
      <c r="STK706" s="125"/>
      <c r="STL706" s="125"/>
      <c r="STM706" s="186"/>
      <c r="STN706" s="186"/>
      <c r="STO706" s="125"/>
      <c r="STP706" s="125"/>
      <c r="STQ706" s="186"/>
      <c r="STR706" s="186"/>
      <c r="STS706" s="125"/>
      <c r="STT706" s="125"/>
      <c r="STU706" s="186"/>
      <c r="STV706" s="186"/>
      <c r="STW706" s="125"/>
      <c r="STX706" s="125"/>
      <c r="STY706" s="186"/>
      <c r="STZ706" s="186"/>
      <c r="SUA706" s="125"/>
      <c r="SUB706" s="125"/>
      <c r="SUC706" s="186"/>
      <c r="SUD706" s="186"/>
      <c r="SUE706" s="125"/>
      <c r="SUF706" s="125"/>
      <c r="SUG706" s="186"/>
      <c r="SUH706" s="186"/>
      <c r="SUI706" s="125"/>
      <c r="SUJ706" s="125"/>
      <c r="SUK706" s="186"/>
      <c r="SUL706" s="186"/>
      <c r="SUM706" s="125"/>
      <c r="SUN706" s="125"/>
      <c r="SUO706" s="186"/>
      <c r="SUP706" s="186"/>
      <c r="SUQ706" s="125"/>
      <c r="SUR706" s="125"/>
      <c r="SUS706" s="186"/>
      <c r="SUT706" s="186"/>
      <c r="SUU706" s="125"/>
      <c r="SUV706" s="125"/>
      <c r="SUW706" s="186"/>
      <c r="SUX706" s="186"/>
      <c r="SUY706" s="125"/>
      <c r="SUZ706" s="125"/>
      <c r="SVA706" s="186"/>
      <c r="SVB706" s="186"/>
      <c r="SVC706" s="125"/>
      <c r="SVD706" s="125"/>
      <c r="SVE706" s="186"/>
      <c r="SVF706" s="186"/>
      <c r="SVG706" s="125"/>
      <c r="SVH706" s="125"/>
      <c r="SVI706" s="186"/>
      <c r="SVJ706" s="186"/>
      <c r="SVK706" s="125"/>
      <c r="SVL706" s="125"/>
      <c r="SVM706" s="186"/>
      <c r="SVN706" s="186"/>
      <c r="SVO706" s="125"/>
      <c r="SVP706" s="125"/>
      <c r="SVQ706" s="186"/>
      <c r="SVR706" s="186"/>
      <c r="SVS706" s="125"/>
      <c r="SVT706" s="125"/>
      <c r="SVU706" s="186"/>
      <c r="SVV706" s="186"/>
      <c r="SVW706" s="125"/>
      <c r="SVX706" s="125"/>
      <c r="SVY706" s="186"/>
      <c r="SVZ706" s="186"/>
      <c r="SWA706" s="125"/>
      <c r="SWB706" s="125"/>
      <c r="SWC706" s="186"/>
      <c r="SWD706" s="186"/>
      <c r="SWE706" s="125"/>
      <c r="SWF706" s="125"/>
      <c r="SWG706" s="186"/>
      <c r="SWH706" s="186"/>
      <c r="SWI706" s="125"/>
      <c r="SWJ706" s="125"/>
      <c r="SWK706" s="186"/>
      <c r="SWL706" s="186"/>
      <c r="SWM706" s="125"/>
      <c r="SWN706" s="125"/>
      <c r="SWO706" s="186"/>
      <c r="SWP706" s="186"/>
      <c r="SWQ706" s="125"/>
      <c r="SWR706" s="125"/>
      <c r="SWS706" s="186"/>
      <c r="SWT706" s="186"/>
      <c r="SWU706" s="125"/>
      <c r="SWV706" s="125"/>
      <c r="SWW706" s="186"/>
      <c r="SWX706" s="186"/>
      <c r="SWY706" s="125"/>
      <c r="SWZ706" s="125"/>
      <c r="SXA706" s="186"/>
      <c r="SXB706" s="186"/>
      <c r="SXC706" s="125"/>
      <c r="SXD706" s="125"/>
      <c r="SXE706" s="186"/>
      <c r="SXF706" s="186"/>
      <c r="SXG706" s="125"/>
      <c r="SXH706" s="125"/>
      <c r="SXI706" s="186"/>
      <c r="SXJ706" s="186"/>
      <c r="SXK706" s="125"/>
      <c r="SXL706" s="125"/>
      <c r="SXM706" s="186"/>
      <c r="SXN706" s="186"/>
      <c r="SXO706" s="125"/>
      <c r="SXP706" s="125"/>
      <c r="SXQ706" s="186"/>
      <c r="SXR706" s="186"/>
      <c r="SXS706" s="125"/>
      <c r="SXT706" s="125"/>
      <c r="SXU706" s="186"/>
      <c r="SXV706" s="186"/>
      <c r="SXW706" s="125"/>
      <c r="SXX706" s="125"/>
      <c r="SXY706" s="186"/>
      <c r="SXZ706" s="186"/>
      <c r="SYA706" s="125"/>
      <c r="SYB706" s="125"/>
      <c r="SYC706" s="186"/>
      <c r="SYD706" s="186"/>
      <c r="SYE706" s="125"/>
      <c r="SYF706" s="125"/>
      <c r="SYG706" s="186"/>
      <c r="SYH706" s="186"/>
      <c r="SYI706" s="125"/>
      <c r="SYJ706" s="125"/>
      <c r="SYK706" s="186"/>
      <c r="SYL706" s="186"/>
      <c r="SYM706" s="125"/>
      <c r="SYN706" s="125"/>
      <c r="SYO706" s="186"/>
      <c r="SYP706" s="186"/>
      <c r="SYQ706" s="125"/>
      <c r="SYR706" s="125"/>
      <c r="SYS706" s="186"/>
      <c r="SYT706" s="186"/>
      <c r="SYU706" s="125"/>
      <c r="SYV706" s="125"/>
      <c r="SYW706" s="186"/>
      <c r="SYX706" s="186"/>
      <c r="SYY706" s="125"/>
      <c r="SYZ706" s="125"/>
      <c r="SZA706" s="186"/>
      <c r="SZB706" s="186"/>
      <c r="SZC706" s="125"/>
      <c r="SZD706" s="125"/>
      <c r="SZE706" s="186"/>
      <c r="SZF706" s="186"/>
      <c r="SZG706" s="125"/>
      <c r="SZH706" s="125"/>
      <c r="SZI706" s="186"/>
      <c r="SZJ706" s="186"/>
      <c r="SZK706" s="125"/>
      <c r="SZL706" s="125"/>
      <c r="SZM706" s="186"/>
      <c r="SZN706" s="186"/>
      <c r="SZO706" s="125"/>
      <c r="SZP706" s="125"/>
      <c r="SZQ706" s="186"/>
      <c r="SZR706" s="186"/>
      <c r="SZS706" s="125"/>
      <c r="SZT706" s="125"/>
      <c r="SZU706" s="186"/>
      <c r="SZV706" s="186"/>
      <c r="SZW706" s="125"/>
      <c r="SZX706" s="125"/>
      <c r="SZY706" s="186"/>
      <c r="SZZ706" s="186"/>
      <c r="TAA706" s="125"/>
      <c r="TAB706" s="125"/>
      <c r="TAC706" s="186"/>
      <c r="TAD706" s="186"/>
      <c r="TAE706" s="125"/>
      <c r="TAF706" s="125"/>
      <c r="TAG706" s="186"/>
      <c r="TAH706" s="186"/>
      <c r="TAI706" s="125"/>
      <c r="TAJ706" s="125"/>
      <c r="TAK706" s="186"/>
      <c r="TAL706" s="186"/>
      <c r="TAM706" s="125"/>
      <c r="TAN706" s="125"/>
      <c r="TAO706" s="186"/>
      <c r="TAP706" s="186"/>
      <c r="TAQ706" s="125"/>
      <c r="TAR706" s="125"/>
      <c r="TAS706" s="186"/>
      <c r="TAT706" s="186"/>
      <c r="TAU706" s="125"/>
      <c r="TAV706" s="125"/>
      <c r="TAW706" s="186"/>
      <c r="TAX706" s="186"/>
      <c r="TAY706" s="125"/>
      <c r="TAZ706" s="125"/>
      <c r="TBA706" s="186"/>
      <c r="TBB706" s="186"/>
      <c r="TBC706" s="125"/>
      <c r="TBD706" s="125"/>
      <c r="TBE706" s="186"/>
      <c r="TBF706" s="186"/>
      <c r="TBG706" s="125"/>
      <c r="TBH706" s="125"/>
      <c r="TBI706" s="186"/>
      <c r="TBJ706" s="186"/>
      <c r="TBK706" s="125"/>
      <c r="TBL706" s="125"/>
      <c r="TBM706" s="186"/>
      <c r="TBN706" s="186"/>
      <c r="TBO706" s="125"/>
      <c r="TBP706" s="125"/>
      <c r="TBQ706" s="186"/>
      <c r="TBR706" s="186"/>
      <c r="TBS706" s="125"/>
      <c r="TBT706" s="125"/>
      <c r="TBU706" s="186"/>
      <c r="TBV706" s="186"/>
      <c r="TBW706" s="125"/>
      <c r="TBX706" s="125"/>
      <c r="TBY706" s="186"/>
      <c r="TBZ706" s="186"/>
      <c r="TCA706" s="125"/>
      <c r="TCB706" s="125"/>
      <c r="TCC706" s="186"/>
      <c r="TCD706" s="186"/>
      <c r="TCE706" s="125"/>
      <c r="TCF706" s="125"/>
      <c r="TCG706" s="186"/>
      <c r="TCH706" s="186"/>
      <c r="TCI706" s="125"/>
      <c r="TCJ706" s="125"/>
      <c r="TCK706" s="186"/>
      <c r="TCL706" s="186"/>
      <c r="TCM706" s="125"/>
      <c r="TCN706" s="125"/>
      <c r="TCO706" s="186"/>
      <c r="TCP706" s="186"/>
      <c r="TCQ706" s="125"/>
      <c r="TCR706" s="125"/>
      <c r="TCS706" s="186"/>
      <c r="TCT706" s="186"/>
      <c r="TCU706" s="125"/>
      <c r="TCV706" s="125"/>
      <c r="TCW706" s="186"/>
      <c r="TCX706" s="186"/>
      <c r="TCY706" s="125"/>
      <c r="TCZ706" s="125"/>
      <c r="TDA706" s="186"/>
      <c r="TDB706" s="186"/>
      <c r="TDC706" s="125"/>
      <c r="TDD706" s="125"/>
      <c r="TDE706" s="186"/>
      <c r="TDF706" s="186"/>
      <c r="TDG706" s="125"/>
      <c r="TDH706" s="125"/>
      <c r="TDI706" s="186"/>
      <c r="TDJ706" s="186"/>
      <c r="TDK706" s="125"/>
      <c r="TDL706" s="125"/>
      <c r="TDM706" s="186"/>
      <c r="TDN706" s="186"/>
      <c r="TDO706" s="125"/>
      <c r="TDP706" s="125"/>
      <c r="TDQ706" s="186"/>
      <c r="TDR706" s="186"/>
      <c r="TDS706" s="125"/>
      <c r="TDT706" s="125"/>
      <c r="TDU706" s="186"/>
      <c r="TDV706" s="186"/>
      <c r="TDW706" s="125"/>
      <c r="TDX706" s="125"/>
      <c r="TDY706" s="186"/>
      <c r="TDZ706" s="186"/>
      <c r="TEA706" s="125"/>
      <c r="TEB706" s="125"/>
      <c r="TEC706" s="186"/>
      <c r="TED706" s="186"/>
      <c r="TEE706" s="125"/>
      <c r="TEF706" s="125"/>
      <c r="TEG706" s="186"/>
      <c r="TEH706" s="186"/>
      <c r="TEI706" s="125"/>
      <c r="TEJ706" s="125"/>
      <c r="TEK706" s="186"/>
      <c r="TEL706" s="186"/>
      <c r="TEM706" s="125"/>
      <c r="TEN706" s="125"/>
      <c r="TEO706" s="186"/>
      <c r="TEP706" s="186"/>
      <c r="TEQ706" s="125"/>
      <c r="TER706" s="125"/>
      <c r="TES706" s="186"/>
      <c r="TET706" s="186"/>
      <c r="TEU706" s="125"/>
      <c r="TEV706" s="125"/>
      <c r="TEW706" s="186"/>
      <c r="TEX706" s="186"/>
      <c r="TEY706" s="125"/>
      <c r="TEZ706" s="125"/>
      <c r="TFA706" s="186"/>
      <c r="TFB706" s="186"/>
      <c r="TFC706" s="125"/>
      <c r="TFD706" s="125"/>
      <c r="TFE706" s="186"/>
      <c r="TFF706" s="186"/>
      <c r="TFG706" s="125"/>
      <c r="TFH706" s="125"/>
      <c r="TFI706" s="186"/>
      <c r="TFJ706" s="186"/>
      <c r="TFK706" s="125"/>
      <c r="TFL706" s="125"/>
      <c r="TFM706" s="186"/>
      <c r="TFN706" s="186"/>
      <c r="TFO706" s="125"/>
      <c r="TFP706" s="125"/>
      <c r="TFQ706" s="186"/>
      <c r="TFR706" s="186"/>
      <c r="TFS706" s="125"/>
      <c r="TFT706" s="125"/>
      <c r="TFU706" s="186"/>
      <c r="TFV706" s="186"/>
      <c r="TFW706" s="125"/>
      <c r="TFX706" s="125"/>
      <c r="TFY706" s="186"/>
      <c r="TFZ706" s="186"/>
      <c r="TGA706" s="125"/>
      <c r="TGB706" s="125"/>
      <c r="TGC706" s="186"/>
      <c r="TGD706" s="186"/>
      <c r="TGE706" s="125"/>
      <c r="TGF706" s="125"/>
      <c r="TGG706" s="186"/>
      <c r="TGH706" s="186"/>
      <c r="TGI706" s="125"/>
      <c r="TGJ706" s="125"/>
      <c r="TGK706" s="186"/>
      <c r="TGL706" s="186"/>
      <c r="TGM706" s="125"/>
      <c r="TGN706" s="125"/>
      <c r="TGO706" s="186"/>
      <c r="TGP706" s="186"/>
      <c r="TGQ706" s="125"/>
      <c r="TGR706" s="125"/>
      <c r="TGS706" s="186"/>
      <c r="TGT706" s="186"/>
      <c r="TGU706" s="125"/>
      <c r="TGV706" s="125"/>
      <c r="TGW706" s="186"/>
      <c r="TGX706" s="186"/>
      <c r="TGY706" s="125"/>
      <c r="TGZ706" s="125"/>
      <c r="THA706" s="186"/>
      <c r="THB706" s="186"/>
      <c r="THC706" s="125"/>
      <c r="THD706" s="125"/>
      <c r="THE706" s="186"/>
      <c r="THF706" s="186"/>
      <c r="THG706" s="125"/>
      <c r="THH706" s="125"/>
      <c r="THI706" s="186"/>
      <c r="THJ706" s="186"/>
      <c r="THK706" s="125"/>
      <c r="THL706" s="125"/>
      <c r="THM706" s="186"/>
      <c r="THN706" s="186"/>
      <c r="THO706" s="125"/>
      <c r="THP706" s="125"/>
      <c r="THQ706" s="186"/>
      <c r="THR706" s="186"/>
      <c r="THS706" s="125"/>
      <c r="THT706" s="125"/>
      <c r="THU706" s="186"/>
      <c r="THV706" s="186"/>
      <c r="THW706" s="125"/>
      <c r="THX706" s="125"/>
      <c r="THY706" s="186"/>
      <c r="THZ706" s="186"/>
      <c r="TIA706" s="125"/>
      <c r="TIB706" s="125"/>
      <c r="TIC706" s="186"/>
      <c r="TID706" s="186"/>
      <c r="TIE706" s="125"/>
      <c r="TIF706" s="125"/>
      <c r="TIG706" s="186"/>
      <c r="TIH706" s="186"/>
      <c r="TII706" s="125"/>
      <c r="TIJ706" s="125"/>
      <c r="TIK706" s="186"/>
      <c r="TIL706" s="186"/>
      <c r="TIM706" s="125"/>
      <c r="TIN706" s="125"/>
      <c r="TIO706" s="186"/>
      <c r="TIP706" s="186"/>
      <c r="TIQ706" s="125"/>
      <c r="TIR706" s="125"/>
      <c r="TIS706" s="186"/>
      <c r="TIT706" s="186"/>
      <c r="TIU706" s="125"/>
      <c r="TIV706" s="125"/>
      <c r="TIW706" s="186"/>
      <c r="TIX706" s="186"/>
      <c r="TIY706" s="125"/>
      <c r="TIZ706" s="125"/>
      <c r="TJA706" s="186"/>
      <c r="TJB706" s="186"/>
      <c r="TJC706" s="125"/>
      <c r="TJD706" s="125"/>
      <c r="TJE706" s="186"/>
      <c r="TJF706" s="186"/>
      <c r="TJG706" s="125"/>
      <c r="TJH706" s="125"/>
      <c r="TJI706" s="186"/>
      <c r="TJJ706" s="186"/>
      <c r="TJK706" s="125"/>
      <c r="TJL706" s="125"/>
      <c r="TJM706" s="186"/>
      <c r="TJN706" s="186"/>
      <c r="TJO706" s="125"/>
      <c r="TJP706" s="125"/>
      <c r="TJQ706" s="186"/>
      <c r="TJR706" s="186"/>
      <c r="TJS706" s="125"/>
      <c r="TJT706" s="125"/>
      <c r="TJU706" s="186"/>
      <c r="TJV706" s="186"/>
      <c r="TJW706" s="125"/>
      <c r="TJX706" s="125"/>
      <c r="TJY706" s="186"/>
      <c r="TJZ706" s="186"/>
      <c r="TKA706" s="125"/>
      <c r="TKB706" s="125"/>
      <c r="TKC706" s="186"/>
      <c r="TKD706" s="186"/>
      <c r="TKE706" s="125"/>
      <c r="TKF706" s="125"/>
      <c r="TKG706" s="186"/>
      <c r="TKH706" s="186"/>
      <c r="TKI706" s="125"/>
      <c r="TKJ706" s="125"/>
      <c r="TKK706" s="186"/>
      <c r="TKL706" s="186"/>
      <c r="TKM706" s="125"/>
      <c r="TKN706" s="125"/>
      <c r="TKO706" s="186"/>
      <c r="TKP706" s="186"/>
      <c r="TKQ706" s="125"/>
      <c r="TKR706" s="125"/>
      <c r="TKS706" s="186"/>
      <c r="TKT706" s="186"/>
      <c r="TKU706" s="125"/>
      <c r="TKV706" s="125"/>
      <c r="TKW706" s="186"/>
      <c r="TKX706" s="186"/>
      <c r="TKY706" s="125"/>
      <c r="TKZ706" s="125"/>
      <c r="TLA706" s="186"/>
      <c r="TLB706" s="186"/>
      <c r="TLC706" s="125"/>
      <c r="TLD706" s="125"/>
      <c r="TLE706" s="186"/>
      <c r="TLF706" s="186"/>
      <c r="TLG706" s="125"/>
      <c r="TLH706" s="125"/>
      <c r="TLI706" s="186"/>
      <c r="TLJ706" s="186"/>
      <c r="TLK706" s="125"/>
      <c r="TLL706" s="125"/>
      <c r="TLM706" s="186"/>
      <c r="TLN706" s="186"/>
      <c r="TLO706" s="125"/>
      <c r="TLP706" s="125"/>
      <c r="TLQ706" s="186"/>
      <c r="TLR706" s="186"/>
      <c r="TLS706" s="125"/>
      <c r="TLT706" s="125"/>
      <c r="TLU706" s="186"/>
      <c r="TLV706" s="186"/>
      <c r="TLW706" s="125"/>
      <c r="TLX706" s="125"/>
      <c r="TLY706" s="186"/>
      <c r="TLZ706" s="186"/>
      <c r="TMA706" s="125"/>
      <c r="TMB706" s="125"/>
      <c r="TMC706" s="186"/>
      <c r="TMD706" s="186"/>
      <c r="TME706" s="125"/>
      <c r="TMF706" s="125"/>
      <c r="TMG706" s="186"/>
      <c r="TMH706" s="186"/>
      <c r="TMI706" s="125"/>
      <c r="TMJ706" s="125"/>
      <c r="TMK706" s="186"/>
      <c r="TML706" s="186"/>
      <c r="TMM706" s="125"/>
      <c r="TMN706" s="125"/>
      <c r="TMO706" s="186"/>
      <c r="TMP706" s="186"/>
      <c r="TMQ706" s="125"/>
      <c r="TMR706" s="125"/>
      <c r="TMS706" s="186"/>
      <c r="TMT706" s="186"/>
      <c r="TMU706" s="125"/>
      <c r="TMV706" s="125"/>
      <c r="TMW706" s="186"/>
      <c r="TMX706" s="186"/>
      <c r="TMY706" s="125"/>
      <c r="TMZ706" s="125"/>
      <c r="TNA706" s="186"/>
      <c r="TNB706" s="186"/>
      <c r="TNC706" s="125"/>
      <c r="TND706" s="125"/>
      <c r="TNE706" s="186"/>
      <c r="TNF706" s="186"/>
      <c r="TNG706" s="125"/>
      <c r="TNH706" s="125"/>
      <c r="TNI706" s="186"/>
      <c r="TNJ706" s="186"/>
      <c r="TNK706" s="125"/>
      <c r="TNL706" s="125"/>
      <c r="TNM706" s="186"/>
      <c r="TNN706" s="186"/>
      <c r="TNO706" s="125"/>
      <c r="TNP706" s="125"/>
      <c r="TNQ706" s="186"/>
      <c r="TNR706" s="186"/>
      <c r="TNS706" s="125"/>
      <c r="TNT706" s="125"/>
      <c r="TNU706" s="186"/>
      <c r="TNV706" s="186"/>
      <c r="TNW706" s="125"/>
      <c r="TNX706" s="125"/>
      <c r="TNY706" s="186"/>
      <c r="TNZ706" s="186"/>
      <c r="TOA706" s="125"/>
      <c r="TOB706" s="125"/>
      <c r="TOC706" s="186"/>
      <c r="TOD706" s="186"/>
      <c r="TOE706" s="125"/>
      <c r="TOF706" s="125"/>
      <c r="TOG706" s="186"/>
      <c r="TOH706" s="186"/>
      <c r="TOI706" s="125"/>
      <c r="TOJ706" s="125"/>
      <c r="TOK706" s="186"/>
      <c r="TOL706" s="186"/>
      <c r="TOM706" s="125"/>
      <c r="TON706" s="125"/>
      <c r="TOO706" s="186"/>
      <c r="TOP706" s="186"/>
      <c r="TOQ706" s="125"/>
      <c r="TOR706" s="125"/>
      <c r="TOS706" s="186"/>
      <c r="TOT706" s="186"/>
      <c r="TOU706" s="125"/>
      <c r="TOV706" s="125"/>
      <c r="TOW706" s="186"/>
      <c r="TOX706" s="186"/>
      <c r="TOY706" s="125"/>
      <c r="TOZ706" s="125"/>
      <c r="TPA706" s="186"/>
      <c r="TPB706" s="186"/>
      <c r="TPC706" s="125"/>
      <c r="TPD706" s="125"/>
      <c r="TPE706" s="186"/>
      <c r="TPF706" s="186"/>
      <c r="TPG706" s="125"/>
      <c r="TPH706" s="125"/>
      <c r="TPI706" s="186"/>
      <c r="TPJ706" s="186"/>
      <c r="TPK706" s="125"/>
      <c r="TPL706" s="125"/>
      <c r="TPM706" s="186"/>
      <c r="TPN706" s="186"/>
      <c r="TPO706" s="125"/>
      <c r="TPP706" s="125"/>
      <c r="TPQ706" s="186"/>
      <c r="TPR706" s="186"/>
      <c r="TPS706" s="125"/>
      <c r="TPT706" s="125"/>
      <c r="TPU706" s="186"/>
      <c r="TPV706" s="186"/>
      <c r="TPW706" s="125"/>
      <c r="TPX706" s="125"/>
      <c r="TPY706" s="186"/>
      <c r="TPZ706" s="186"/>
      <c r="TQA706" s="125"/>
      <c r="TQB706" s="125"/>
      <c r="TQC706" s="186"/>
      <c r="TQD706" s="186"/>
      <c r="TQE706" s="125"/>
      <c r="TQF706" s="125"/>
      <c r="TQG706" s="186"/>
      <c r="TQH706" s="186"/>
      <c r="TQI706" s="125"/>
      <c r="TQJ706" s="125"/>
      <c r="TQK706" s="186"/>
      <c r="TQL706" s="186"/>
      <c r="TQM706" s="125"/>
      <c r="TQN706" s="125"/>
      <c r="TQO706" s="186"/>
      <c r="TQP706" s="186"/>
      <c r="TQQ706" s="125"/>
      <c r="TQR706" s="125"/>
      <c r="TQS706" s="186"/>
      <c r="TQT706" s="186"/>
      <c r="TQU706" s="125"/>
      <c r="TQV706" s="125"/>
      <c r="TQW706" s="186"/>
      <c r="TQX706" s="186"/>
      <c r="TQY706" s="125"/>
      <c r="TQZ706" s="125"/>
      <c r="TRA706" s="186"/>
      <c r="TRB706" s="186"/>
      <c r="TRC706" s="125"/>
      <c r="TRD706" s="125"/>
      <c r="TRE706" s="186"/>
      <c r="TRF706" s="186"/>
      <c r="TRG706" s="125"/>
      <c r="TRH706" s="125"/>
      <c r="TRI706" s="186"/>
      <c r="TRJ706" s="186"/>
      <c r="TRK706" s="125"/>
      <c r="TRL706" s="125"/>
      <c r="TRM706" s="186"/>
      <c r="TRN706" s="186"/>
      <c r="TRO706" s="125"/>
      <c r="TRP706" s="125"/>
      <c r="TRQ706" s="186"/>
      <c r="TRR706" s="186"/>
      <c r="TRS706" s="125"/>
      <c r="TRT706" s="125"/>
      <c r="TRU706" s="186"/>
      <c r="TRV706" s="186"/>
      <c r="TRW706" s="125"/>
      <c r="TRX706" s="125"/>
      <c r="TRY706" s="186"/>
      <c r="TRZ706" s="186"/>
      <c r="TSA706" s="125"/>
      <c r="TSB706" s="125"/>
      <c r="TSC706" s="186"/>
      <c r="TSD706" s="186"/>
      <c r="TSE706" s="125"/>
      <c r="TSF706" s="125"/>
      <c r="TSG706" s="186"/>
      <c r="TSH706" s="186"/>
      <c r="TSI706" s="125"/>
      <c r="TSJ706" s="125"/>
      <c r="TSK706" s="186"/>
      <c r="TSL706" s="186"/>
      <c r="TSM706" s="125"/>
      <c r="TSN706" s="125"/>
      <c r="TSO706" s="186"/>
      <c r="TSP706" s="186"/>
      <c r="TSQ706" s="125"/>
      <c r="TSR706" s="125"/>
      <c r="TSS706" s="186"/>
      <c r="TST706" s="186"/>
      <c r="TSU706" s="125"/>
      <c r="TSV706" s="125"/>
      <c r="TSW706" s="186"/>
      <c r="TSX706" s="186"/>
      <c r="TSY706" s="125"/>
      <c r="TSZ706" s="125"/>
      <c r="TTA706" s="186"/>
      <c r="TTB706" s="186"/>
      <c r="TTC706" s="125"/>
      <c r="TTD706" s="125"/>
      <c r="TTE706" s="186"/>
      <c r="TTF706" s="186"/>
      <c r="TTG706" s="125"/>
      <c r="TTH706" s="125"/>
      <c r="TTI706" s="186"/>
      <c r="TTJ706" s="186"/>
      <c r="TTK706" s="125"/>
      <c r="TTL706" s="125"/>
      <c r="TTM706" s="186"/>
      <c r="TTN706" s="186"/>
      <c r="TTO706" s="125"/>
      <c r="TTP706" s="125"/>
      <c r="TTQ706" s="186"/>
      <c r="TTR706" s="186"/>
      <c r="TTS706" s="125"/>
      <c r="TTT706" s="125"/>
      <c r="TTU706" s="186"/>
      <c r="TTV706" s="186"/>
      <c r="TTW706" s="125"/>
      <c r="TTX706" s="125"/>
      <c r="TTY706" s="186"/>
      <c r="TTZ706" s="186"/>
      <c r="TUA706" s="125"/>
      <c r="TUB706" s="125"/>
      <c r="TUC706" s="186"/>
      <c r="TUD706" s="186"/>
      <c r="TUE706" s="125"/>
      <c r="TUF706" s="125"/>
      <c r="TUG706" s="186"/>
      <c r="TUH706" s="186"/>
      <c r="TUI706" s="125"/>
      <c r="TUJ706" s="125"/>
      <c r="TUK706" s="186"/>
      <c r="TUL706" s="186"/>
      <c r="TUM706" s="125"/>
      <c r="TUN706" s="125"/>
      <c r="TUO706" s="186"/>
      <c r="TUP706" s="186"/>
      <c r="TUQ706" s="125"/>
      <c r="TUR706" s="125"/>
      <c r="TUS706" s="186"/>
      <c r="TUT706" s="186"/>
      <c r="TUU706" s="125"/>
      <c r="TUV706" s="125"/>
      <c r="TUW706" s="186"/>
      <c r="TUX706" s="186"/>
      <c r="TUY706" s="125"/>
      <c r="TUZ706" s="125"/>
      <c r="TVA706" s="186"/>
      <c r="TVB706" s="186"/>
      <c r="TVC706" s="125"/>
      <c r="TVD706" s="125"/>
      <c r="TVE706" s="186"/>
      <c r="TVF706" s="186"/>
      <c r="TVG706" s="125"/>
      <c r="TVH706" s="125"/>
      <c r="TVI706" s="186"/>
      <c r="TVJ706" s="186"/>
      <c r="TVK706" s="125"/>
      <c r="TVL706" s="125"/>
      <c r="TVM706" s="186"/>
      <c r="TVN706" s="186"/>
      <c r="TVO706" s="125"/>
      <c r="TVP706" s="125"/>
      <c r="TVQ706" s="186"/>
      <c r="TVR706" s="186"/>
      <c r="TVS706" s="125"/>
      <c r="TVT706" s="125"/>
      <c r="TVU706" s="186"/>
      <c r="TVV706" s="186"/>
      <c r="TVW706" s="125"/>
      <c r="TVX706" s="125"/>
      <c r="TVY706" s="186"/>
      <c r="TVZ706" s="186"/>
      <c r="TWA706" s="125"/>
      <c r="TWB706" s="125"/>
      <c r="TWC706" s="186"/>
      <c r="TWD706" s="186"/>
      <c r="TWE706" s="125"/>
      <c r="TWF706" s="125"/>
      <c r="TWG706" s="186"/>
      <c r="TWH706" s="186"/>
      <c r="TWI706" s="125"/>
      <c r="TWJ706" s="125"/>
      <c r="TWK706" s="186"/>
      <c r="TWL706" s="186"/>
      <c r="TWM706" s="125"/>
      <c r="TWN706" s="125"/>
      <c r="TWO706" s="186"/>
      <c r="TWP706" s="186"/>
      <c r="TWQ706" s="125"/>
      <c r="TWR706" s="125"/>
      <c r="TWS706" s="186"/>
      <c r="TWT706" s="186"/>
      <c r="TWU706" s="125"/>
      <c r="TWV706" s="125"/>
      <c r="TWW706" s="186"/>
      <c r="TWX706" s="186"/>
      <c r="TWY706" s="125"/>
      <c r="TWZ706" s="125"/>
      <c r="TXA706" s="186"/>
      <c r="TXB706" s="186"/>
      <c r="TXC706" s="125"/>
      <c r="TXD706" s="125"/>
      <c r="TXE706" s="186"/>
      <c r="TXF706" s="186"/>
      <c r="TXG706" s="125"/>
      <c r="TXH706" s="125"/>
      <c r="TXI706" s="186"/>
      <c r="TXJ706" s="186"/>
      <c r="TXK706" s="125"/>
      <c r="TXL706" s="125"/>
      <c r="TXM706" s="186"/>
      <c r="TXN706" s="186"/>
      <c r="TXO706" s="125"/>
      <c r="TXP706" s="125"/>
      <c r="TXQ706" s="186"/>
      <c r="TXR706" s="186"/>
      <c r="TXS706" s="125"/>
      <c r="TXT706" s="125"/>
      <c r="TXU706" s="186"/>
      <c r="TXV706" s="186"/>
      <c r="TXW706" s="125"/>
      <c r="TXX706" s="125"/>
      <c r="TXY706" s="186"/>
      <c r="TXZ706" s="186"/>
      <c r="TYA706" s="125"/>
      <c r="TYB706" s="125"/>
      <c r="TYC706" s="186"/>
      <c r="TYD706" s="186"/>
      <c r="TYE706" s="125"/>
      <c r="TYF706" s="125"/>
      <c r="TYG706" s="186"/>
      <c r="TYH706" s="186"/>
      <c r="TYI706" s="125"/>
      <c r="TYJ706" s="125"/>
      <c r="TYK706" s="186"/>
      <c r="TYL706" s="186"/>
      <c r="TYM706" s="125"/>
      <c r="TYN706" s="125"/>
      <c r="TYO706" s="186"/>
      <c r="TYP706" s="186"/>
      <c r="TYQ706" s="125"/>
      <c r="TYR706" s="125"/>
      <c r="TYS706" s="186"/>
      <c r="TYT706" s="186"/>
      <c r="TYU706" s="125"/>
      <c r="TYV706" s="125"/>
      <c r="TYW706" s="186"/>
      <c r="TYX706" s="186"/>
      <c r="TYY706" s="125"/>
      <c r="TYZ706" s="125"/>
      <c r="TZA706" s="186"/>
      <c r="TZB706" s="186"/>
      <c r="TZC706" s="125"/>
      <c r="TZD706" s="125"/>
      <c r="TZE706" s="186"/>
      <c r="TZF706" s="186"/>
      <c r="TZG706" s="125"/>
      <c r="TZH706" s="125"/>
      <c r="TZI706" s="186"/>
      <c r="TZJ706" s="186"/>
      <c r="TZK706" s="125"/>
      <c r="TZL706" s="125"/>
      <c r="TZM706" s="186"/>
      <c r="TZN706" s="186"/>
      <c r="TZO706" s="125"/>
      <c r="TZP706" s="125"/>
      <c r="TZQ706" s="186"/>
      <c r="TZR706" s="186"/>
      <c r="TZS706" s="125"/>
      <c r="TZT706" s="125"/>
      <c r="TZU706" s="186"/>
      <c r="TZV706" s="186"/>
      <c r="TZW706" s="125"/>
      <c r="TZX706" s="125"/>
      <c r="TZY706" s="186"/>
      <c r="TZZ706" s="186"/>
      <c r="UAA706" s="125"/>
      <c r="UAB706" s="125"/>
      <c r="UAC706" s="186"/>
      <c r="UAD706" s="186"/>
      <c r="UAE706" s="125"/>
      <c r="UAF706" s="125"/>
      <c r="UAG706" s="186"/>
      <c r="UAH706" s="186"/>
      <c r="UAI706" s="125"/>
      <c r="UAJ706" s="125"/>
      <c r="UAK706" s="186"/>
      <c r="UAL706" s="186"/>
      <c r="UAM706" s="125"/>
      <c r="UAN706" s="125"/>
      <c r="UAO706" s="186"/>
      <c r="UAP706" s="186"/>
      <c r="UAQ706" s="125"/>
      <c r="UAR706" s="125"/>
      <c r="UAS706" s="186"/>
      <c r="UAT706" s="186"/>
      <c r="UAU706" s="125"/>
      <c r="UAV706" s="125"/>
      <c r="UAW706" s="186"/>
      <c r="UAX706" s="186"/>
      <c r="UAY706" s="125"/>
      <c r="UAZ706" s="125"/>
      <c r="UBA706" s="186"/>
      <c r="UBB706" s="186"/>
      <c r="UBC706" s="125"/>
      <c r="UBD706" s="125"/>
      <c r="UBE706" s="186"/>
      <c r="UBF706" s="186"/>
      <c r="UBG706" s="125"/>
      <c r="UBH706" s="125"/>
      <c r="UBI706" s="186"/>
      <c r="UBJ706" s="186"/>
      <c r="UBK706" s="125"/>
      <c r="UBL706" s="125"/>
      <c r="UBM706" s="186"/>
      <c r="UBN706" s="186"/>
      <c r="UBO706" s="125"/>
      <c r="UBP706" s="125"/>
      <c r="UBQ706" s="186"/>
      <c r="UBR706" s="186"/>
      <c r="UBS706" s="125"/>
      <c r="UBT706" s="125"/>
      <c r="UBU706" s="186"/>
      <c r="UBV706" s="186"/>
      <c r="UBW706" s="125"/>
      <c r="UBX706" s="125"/>
      <c r="UBY706" s="186"/>
      <c r="UBZ706" s="186"/>
      <c r="UCA706" s="125"/>
      <c r="UCB706" s="125"/>
      <c r="UCC706" s="186"/>
      <c r="UCD706" s="186"/>
      <c r="UCE706" s="125"/>
      <c r="UCF706" s="125"/>
      <c r="UCG706" s="186"/>
      <c r="UCH706" s="186"/>
      <c r="UCI706" s="125"/>
      <c r="UCJ706" s="125"/>
      <c r="UCK706" s="186"/>
      <c r="UCL706" s="186"/>
      <c r="UCM706" s="125"/>
      <c r="UCN706" s="125"/>
      <c r="UCO706" s="186"/>
      <c r="UCP706" s="186"/>
      <c r="UCQ706" s="125"/>
      <c r="UCR706" s="125"/>
      <c r="UCS706" s="186"/>
      <c r="UCT706" s="186"/>
      <c r="UCU706" s="125"/>
      <c r="UCV706" s="125"/>
      <c r="UCW706" s="186"/>
      <c r="UCX706" s="186"/>
      <c r="UCY706" s="125"/>
      <c r="UCZ706" s="125"/>
      <c r="UDA706" s="186"/>
      <c r="UDB706" s="186"/>
      <c r="UDC706" s="125"/>
      <c r="UDD706" s="125"/>
      <c r="UDE706" s="186"/>
      <c r="UDF706" s="186"/>
      <c r="UDG706" s="125"/>
      <c r="UDH706" s="125"/>
      <c r="UDI706" s="186"/>
      <c r="UDJ706" s="186"/>
      <c r="UDK706" s="125"/>
      <c r="UDL706" s="125"/>
      <c r="UDM706" s="186"/>
      <c r="UDN706" s="186"/>
      <c r="UDO706" s="125"/>
      <c r="UDP706" s="125"/>
      <c r="UDQ706" s="186"/>
      <c r="UDR706" s="186"/>
      <c r="UDS706" s="125"/>
      <c r="UDT706" s="125"/>
      <c r="UDU706" s="186"/>
      <c r="UDV706" s="186"/>
      <c r="UDW706" s="125"/>
      <c r="UDX706" s="125"/>
      <c r="UDY706" s="186"/>
      <c r="UDZ706" s="186"/>
      <c r="UEA706" s="125"/>
      <c r="UEB706" s="125"/>
      <c r="UEC706" s="186"/>
      <c r="UED706" s="186"/>
      <c r="UEE706" s="125"/>
      <c r="UEF706" s="125"/>
      <c r="UEG706" s="186"/>
      <c r="UEH706" s="186"/>
      <c r="UEI706" s="125"/>
      <c r="UEJ706" s="125"/>
      <c r="UEK706" s="186"/>
      <c r="UEL706" s="186"/>
      <c r="UEM706" s="125"/>
      <c r="UEN706" s="125"/>
      <c r="UEO706" s="186"/>
      <c r="UEP706" s="186"/>
      <c r="UEQ706" s="125"/>
      <c r="UER706" s="125"/>
      <c r="UES706" s="186"/>
      <c r="UET706" s="186"/>
      <c r="UEU706" s="125"/>
      <c r="UEV706" s="125"/>
      <c r="UEW706" s="186"/>
      <c r="UEX706" s="186"/>
      <c r="UEY706" s="125"/>
      <c r="UEZ706" s="125"/>
      <c r="UFA706" s="186"/>
      <c r="UFB706" s="186"/>
      <c r="UFC706" s="125"/>
      <c r="UFD706" s="125"/>
      <c r="UFE706" s="186"/>
      <c r="UFF706" s="186"/>
      <c r="UFG706" s="125"/>
      <c r="UFH706" s="125"/>
      <c r="UFI706" s="186"/>
      <c r="UFJ706" s="186"/>
      <c r="UFK706" s="125"/>
      <c r="UFL706" s="125"/>
      <c r="UFM706" s="186"/>
      <c r="UFN706" s="186"/>
      <c r="UFO706" s="125"/>
      <c r="UFP706" s="125"/>
      <c r="UFQ706" s="186"/>
      <c r="UFR706" s="186"/>
      <c r="UFS706" s="125"/>
      <c r="UFT706" s="125"/>
      <c r="UFU706" s="186"/>
      <c r="UFV706" s="186"/>
      <c r="UFW706" s="125"/>
      <c r="UFX706" s="125"/>
      <c r="UFY706" s="186"/>
      <c r="UFZ706" s="186"/>
      <c r="UGA706" s="125"/>
      <c r="UGB706" s="125"/>
      <c r="UGC706" s="186"/>
      <c r="UGD706" s="186"/>
      <c r="UGE706" s="125"/>
      <c r="UGF706" s="125"/>
      <c r="UGG706" s="186"/>
      <c r="UGH706" s="186"/>
      <c r="UGI706" s="125"/>
      <c r="UGJ706" s="125"/>
      <c r="UGK706" s="186"/>
      <c r="UGL706" s="186"/>
      <c r="UGM706" s="125"/>
      <c r="UGN706" s="125"/>
      <c r="UGO706" s="186"/>
      <c r="UGP706" s="186"/>
      <c r="UGQ706" s="125"/>
      <c r="UGR706" s="125"/>
      <c r="UGS706" s="186"/>
      <c r="UGT706" s="186"/>
      <c r="UGU706" s="125"/>
      <c r="UGV706" s="125"/>
      <c r="UGW706" s="186"/>
      <c r="UGX706" s="186"/>
      <c r="UGY706" s="125"/>
      <c r="UGZ706" s="125"/>
      <c r="UHA706" s="186"/>
      <c r="UHB706" s="186"/>
      <c r="UHC706" s="125"/>
      <c r="UHD706" s="125"/>
      <c r="UHE706" s="186"/>
      <c r="UHF706" s="186"/>
      <c r="UHG706" s="125"/>
      <c r="UHH706" s="125"/>
      <c r="UHI706" s="186"/>
      <c r="UHJ706" s="186"/>
      <c r="UHK706" s="125"/>
      <c r="UHL706" s="125"/>
      <c r="UHM706" s="186"/>
      <c r="UHN706" s="186"/>
      <c r="UHO706" s="125"/>
      <c r="UHP706" s="125"/>
      <c r="UHQ706" s="186"/>
      <c r="UHR706" s="186"/>
      <c r="UHS706" s="125"/>
      <c r="UHT706" s="125"/>
      <c r="UHU706" s="186"/>
      <c r="UHV706" s="186"/>
      <c r="UHW706" s="125"/>
      <c r="UHX706" s="125"/>
      <c r="UHY706" s="186"/>
      <c r="UHZ706" s="186"/>
      <c r="UIA706" s="125"/>
      <c r="UIB706" s="125"/>
      <c r="UIC706" s="186"/>
      <c r="UID706" s="186"/>
      <c r="UIE706" s="125"/>
      <c r="UIF706" s="125"/>
      <c r="UIG706" s="186"/>
      <c r="UIH706" s="186"/>
      <c r="UII706" s="125"/>
      <c r="UIJ706" s="125"/>
      <c r="UIK706" s="186"/>
      <c r="UIL706" s="186"/>
      <c r="UIM706" s="125"/>
      <c r="UIN706" s="125"/>
      <c r="UIO706" s="186"/>
      <c r="UIP706" s="186"/>
      <c r="UIQ706" s="125"/>
      <c r="UIR706" s="125"/>
      <c r="UIS706" s="186"/>
      <c r="UIT706" s="186"/>
      <c r="UIU706" s="125"/>
      <c r="UIV706" s="125"/>
      <c r="UIW706" s="186"/>
      <c r="UIX706" s="186"/>
      <c r="UIY706" s="125"/>
      <c r="UIZ706" s="125"/>
      <c r="UJA706" s="186"/>
      <c r="UJB706" s="186"/>
      <c r="UJC706" s="125"/>
      <c r="UJD706" s="125"/>
      <c r="UJE706" s="186"/>
      <c r="UJF706" s="186"/>
      <c r="UJG706" s="125"/>
      <c r="UJH706" s="125"/>
      <c r="UJI706" s="186"/>
      <c r="UJJ706" s="186"/>
      <c r="UJK706" s="125"/>
      <c r="UJL706" s="125"/>
      <c r="UJM706" s="186"/>
      <c r="UJN706" s="186"/>
      <c r="UJO706" s="125"/>
      <c r="UJP706" s="125"/>
      <c r="UJQ706" s="186"/>
      <c r="UJR706" s="186"/>
      <c r="UJS706" s="125"/>
      <c r="UJT706" s="125"/>
      <c r="UJU706" s="186"/>
      <c r="UJV706" s="186"/>
      <c r="UJW706" s="125"/>
      <c r="UJX706" s="125"/>
      <c r="UJY706" s="186"/>
      <c r="UJZ706" s="186"/>
      <c r="UKA706" s="125"/>
      <c r="UKB706" s="125"/>
      <c r="UKC706" s="186"/>
      <c r="UKD706" s="186"/>
      <c r="UKE706" s="125"/>
      <c r="UKF706" s="125"/>
      <c r="UKG706" s="186"/>
      <c r="UKH706" s="186"/>
      <c r="UKI706" s="125"/>
      <c r="UKJ706" s="125"/>
      <c r="UKK706" s="186"/>
      <c r="UKL706" s="186"/>
      <c r="UKM706" s="125"/>
      <c r="UKN706" s="125"/>
      <c r="UKO706" s="186"/>
      <c r="UKP706" s="186"/>
      <c r="UKQ706" s="125"/>
      <c r="UKR706" s="125"/>
      <c r="UKS706" s="186"/>
      <c r="UKT706" s="186"/>
      <c r="UKU706" s="125"/>
      <c r="UKV706" s="125"/>
      <c r="UKW706" s="186"/>
      <c r="UKX706" s="186"/>
      <c r="UKY706" s="125"/>
      <c r="UKZ706" s="125"/>
      <c r="ULA706" s="186"/>
      <c r="ULB706" s="186"/>
      <c r="ULC706" s="125"/>
      <c r="ULD706" s="125"/>
      <c r="ULE706" s="186"/>
      <c r="ULF706" s="186"/>
      <c r="ULG706" s="125"/>
      <c r="ULH706" s="125"/>
      <c r="ULI706" s="186"/>
      <c r="ULJ706" s="186"/>
      <c r="ULK706" s="125"/>
      <c r="ULL706" s="125"/>
      <c r="ULM706" s="186"/>
      <c r="ULN706" s="186"/>
      <c r="ULO706" s="125"/>
      <c r="ULP706" s="125"/>
      <c r="ULQ706" s="186"/>
      <c r="ULR706" s="186"/>
      <c r="ULS706" s="125"/>
      <c r="ULT706" s="125"/>
      <c r="ULU706" s="186"/>
      <c r="ULV706" s="186"/>
      <c r="ULW706" s="125"/>
      <c r="ULX706" s="125"/>
      <c r="ULY706" s="186"/>
      <c r="ULZ706" s="186"/>
      <c r="UMA706" s="125"/>
      <c r="UMB706" s="125"/>
      <c r="UMC706" s="186"/>
      <c r="UMD706" s="186"/>
      <c r="UME706" s="125"/>
      <c r="UMF706" s="125"/>
      <c r="UMG706" s="186"/>
      <c r="UMH706" s="186"/>
      <c r="UMI706" s="125"/>
      <c r="UMJ706" s="125"/>
      <c r="UMK706" s="186"/>
      <c r="UML706" s="186"/>
      <c r="UMM706" s="125"/>
      <c r="UMN706" s="125"/>
      <c r="UMO706" s="186"/>
      <c r="UMP706" s="186"/>
      <c r="UMQ706" s="125"/>
      <c r="UMR706" s="125"/>
      <c r="UMS706" s="186"/>
      <c r="UMT706" s="186"/>
      <c r="UMU706" s="125"/>
      <c r="UMV706" s="125"/>
      <c r="UMW706" s="186"/>
      <c r="UMX706" s="186"/>
      <c r="UMY706" s="125"/>
      <c r="UMZ706" s="125"/>
      <c r="UNA706" s="186"/>
      <c r="UNB706" s="186"/>
      <c r="UNC706" s="125"/>
      <c r="UND706" s="125"/>
      <c r="UNE706" s="186"/>
      <c r="UNF706" s="186"/>
      <c r="UNG706" s="125"/>
      <c r="UNH706" s="125"/>
      <c r="UNI706" s="186"/>
      <c r="UNJ706" s="186"/>
      <c r="UNK706" s="125"/>
      <c r="UNL706" s="125"/>
      <c r="UNM706" s="186"/>
      <c r="UNN706" s="186"/>
      <c r="UNO706" s="125"/>
      <c r="UNP706" s="125"/>
      <c r="UNQ706" s="186"/>
      <c r="UNR706" s="186"/>
      <c r="UNS706" s="125"/>
      <c r="UNT706" s="125"/>
      <c r="UNU706" s="186"/>
      <c r="UNV706" s="186"/>
      <c r="UNW706" s="125"/>
      <c r="UNX706" s="125"/>
      <c r="UNY706" s="186"/>
      <c r="UNZ706" s="186"/>
      <c r="UOA706" s="125"/>
      <c r="UOB706" s="125"/>
      <c r="UOC706" s="186"/>
      <c r="UOD706" s="186"/>
      <c r="UOE706" s="125"/>
      <c r="UOF706" s="125"/>
      <c r="UOG706" s="186"/>
      <c r="UOH706" s="186"/>
      <c r="UOI706" s="125"/>
      <c r="UOJ706" s="125"/>
      <c r="UOK706" s="186"/>
      <c r="UOL706" s="186"/>
      <c r="UOM706" s="125"/>
      <c r="UON706" s="125"/>
      <c r="UOO706" s="186"/>
      <c r="UOP706" s="186"/>
      <c r="UOQ706" s="125"/>
      <c r="UOR706" s="125"/>
      <c r="UOS706" s="186"/>
      <c r="UOT706" s="186"/>
      <c r="UOU706" s="125"/>
      <c r="UOV706" s="125"/>
      <c r="UOW706" s="186"/>
      <c r="UOX706" s="186"/>
      <c r="UOY706" s="125"/>
      <c r="UOZ706" s="125"/>
      <c r="UPA706" s="186"/>
      <c r="UPB706" s="186"/>
      <c r="UPC706" s="125"/>
      <c r="UPD706" s="125"/>
      <c r="UPE706" s="186"/>
      <c r="UPF706" s="186"/>
      <c r="UPG706" s="125"/>
      <c r="UPH706" s="125"/>
      <c r="UPI706" s="186"/>
      <c r="UPJ706" s="186"/>
      <c r="UPK706" s="125"/>
      <c r="UPL706" s="125"/>
      <c r="UPM706" s="186"/>
      <c r="UPN706" s="186"/>
      <c r="UPO706" s="125"/>
      <c r="UPP706" s="125"/>
      <c r="UPQ706" s="186"/>
      <c r="UPR706" s="186"/>
      <c r="UPS706" s="125"/>
      <c r="UPT706" s="125"/>
      <c r="UPU706" s="186"/>
      <c r="UPV706" s="186"/>
      <c r="UPW706" s="125"/>
      <c r="UPX706" s="125"/>
      <c r="UPY706" s="186"/>
      <c r="UPZ706" s="186"/>
      <c r="UQA706" s="125"/>
      <c r="UQB706" s="125"/>
      <c r="UQC706" s="186"/>
      <c r="UQD706" s="186"/>
      <c r="UQE706" s="125"/>
      <c r="UQF706" s="125"/>
      <c r="UQG706" s="186"/>
      <c r="UQH706" s="186"/>
      <c r="UQI706" s="125"/>
      <c r="UQJ706" s="125"/>
      <c r="UQK706" s="186"/>
      <c r="UQL706" s="186"/>
      <c r="UQM706" s="125"/>
      <c r="UQN706" s="125"/>
      <c r="UQO706" s="186"/>
      <c r="UQP706" s="186"/>
      <c r="UQQ706" s="125"/>
      <c r="UQR706" s="125"/>
      <c r="UQS706" s="186"/>
      <c r="UQT706" s="186"/>
      <c r="UQU706" s="125"/>
      <c r="UQV706" s="125"/>
      <c r="UQW706" s="186"/>
      <c r="UQX706" s="186"/>
      <c r="UQY706" s="125"/>
      <c r="UQZ706" s="125"/>
      <c r="URA706" s="186"/>
      <c r="URB706" s="186"/>
      <c r="URC706" s="125"/>
      <c r="URD706" s="125"/>
      <c r="URE706" s="186"/>
      <c r="URF706" s="186"/>
      <c r="URG706" s="125"/>
      <c r="URH706" s="125"/>
      <c r="URI706" s="186"/>
      <c r="URJ706" s="186"/>
      <c r="URK706" s="125"/>
      <c r="URL706" s="125"/>
      <c r="URM706" s="186"/>
      <c r="URN706" s="186"/>
      <c r="URO706" s="125"/>
      <c r="URP706" s="125"/>
      <c r="URQ706" s="186"/>
      <c r="URR706" s="186"/>
      <c r="URS706" s="125"/>
      <c r="URT706" s="125"/>
      <c r="URU706" s="186"/>
      <c r="URV706" s="186"/>
      <c r="URW706" s="125"/>
      <c r="URX706" s="125"/>
      <c r="URY706" s="186"/>
      <c r="URZ706" s="186"/>
      <c r="USA706" s="125"/>
      <c r="USB706" s="125"/>
      <c r="USC706" s="186"/>
      <c r="USD706" s="186"/>
      <c r="USE706" s="125"/>
      <c r="USF706" s="125"/>
      <c r="USG706" s="186"/>
      <c r="USH706" s="186"/>
      <c r="USI706" s="125"/>
      <c r="USJ706" s="125"/>
      <c r="USK706" s="186"/>
      <c r="USL706" s="186"/>
      <c r="USM706" s="125"/>
      <c r="USN706" s="125"/>
      <c r="USO706" s="186"/>
      <c r="USP706" s="186"/>
      <c r="USQ706" s="125"/>
      <c r="USR706" s="125"/>
      <c r="USS706" s="186"/>
      <c r="UST706" s="186"/>
      <c r="USU706" s="125"/>
      <c r="USV706" s="125"/>
      <c r="USW706" s="186"/>
      <c r="USX706" s="186"/>
      <c r="USY706" s="125"/>
      <c r="USZ706" s="125"/>
      <c r="UTA706" s="186"/>
      <c r="UTB706" s="186"/>
      <c r="UTC706" s="125"/>
      <c r="UTD706" s="125"/>
      <c r="UTE706" s="186"/>
      <c r="UTF706" s="186"/>
      <c r="UTG706" s="125"/>
      <c r="UTH706" s="125"/>
      <c r="UTI706" s="186"/>
      <c r="UTJ706" s="186"/>
      <c r="UTK706" s="125"/>
      <c r="UTL706" s="125"/>
      <c r="UTM706" s="186"/>
      <c r="UTN706" s="186"/>
      <c r="UTO706" s="125"/>
      <c r="UTP706" s="125"/>
      <c r="UTQ706" s="186"/>
      <c r="UTR706" s="186"/>
      <c r="UTS706" s="125"/>
      <c r="UTT706" s="125"/>
      <c r="UTU706" s="186"/>
      <c r="UTV706" s="186"/>
      <c r="UTW706" s="125"/>
      <c r="UTX706" s="125"/>
      <c r="UTY706" s="186"/>
      <c r="UTZ706" s="186"/>
      <c r="UUA706" s="125"/>
      <c r="UUB706" s="125"/>
      <c r="UUC706" s="186"/>
      <c r="UUD706" s="186"/>
      <c r="UUE706" s="125"/>
      <c r="UUF706" s="125"/>
      <c r="UUG706" s="186"/>
      <c r="UUH706" s="186"/>
      <c r="UUI706" s="125"/>
      <c r="UUJ706" s="125"/>
      <c r="UUK706" s="186"/>
      <c r="UUL706" s="186"/>
      <c r="UUM706" s="125"/>
      <c r="UUN706" s="125"/>
      <c r="UUO706" s="186"/>
      <c r="UUP706" s="186"/>
      <c r="UUQ706" s="125"/>
      <c r="UUR706" s="125"/>
      <c r="UUS706" s="186"/>
      <c r="UUT706" s="186"/>
      <c r="UUU706" s="125"/>
      <c r="UUV706" s="125"/>
      <c r="UUW706" s="186"/>
      <c r="UUX706" s="186"/>
      <c r="UUY706" s="125"/>
      <c r="UUZ706" s="125"/>
      <c r="UVA706" s="186"/>
      <c r="UVB706" s="186"/>
      <c r="UVC706" s="125"/>
      <c r="UVD706" s="125"/>
      <c r="UVE706" s="186"/>
      <c r="UVF706" s="186"/>
      <c r="UVG706" s="125"/>
      <c r="UVH706" s="125"/>
      <c r="UVI706" s="186"/>
      <c r="UVJ706" s="186"/>
      <c r="UVK706" s="125"/>
      <c r="UVL706" s="125"/>
      <c r="UVM706" s="186"/>
      <c r="UVN706" s="186"/>
      <c r="UVO706" s="125"/>
      <c r="UVP706" s="125"/>
      <c r="UVQ706" s="186"/>
      <c r="UVR706" s="186"/>
      <c r="UVS706" s="125"/>
      <c r="UVT706" s="125"/>
      <c r="UVU706" s="186"/>
      <c r="UVV706" s="186"/>
      <c r="UVW706" s="125"/>
      <c r="UVX706" s="125"/>
      <c r="UVY706" s="186"/>
      <c r="UVZ706" s="186"/>
      <c r="UWA706" s="125"/>
      <c r="UWB706" s="125"/>
      <c r="UWC706" s="186"/>
      <c r="UWD706" s="186"/>
      <c r="UWE706" s="125"/>
      <c r="UWF706" s="125"/>
      <c r="UWG706" s="186"/>
      <c r="UWH706" s="186"/>
      <c r="UWI706" s="125"/>
      <c r="UWJ706" s="125"/>
      <c r="UWK706" s="186"/>
      <c r="UWL706" s="186"/>
      <c r="UWM706" s="125"/>
      <c r="UWN706" s="125"/>
      <c r="UWO706" s="186"/>
      <c r="UWP706" s="186"/>
      <c r="UWQ706" s="125"/>
      <c r="UWR706" s="125"/>
      <c r="UWS706" s="186"/>
      <c r="UWT706" s="186"/>
      <c r="UWU706" s="125"/>
      <c r="UWV706" s="125"/>
      <c r="UWW706" s="186"/>
      <c r="UWX706" s="186"/>
      <c r="UWY706" s="125"/>
      <c r="UWZ706" s="125"/>
      <c r="UXA706" s="186"/>
      <c r="UXB706" s="186"/>
      <c r="UXC706" s="125"/>
      <c r="UXD706" s="125"/>
      <c r="UXE706" s="186"/>
      <c r="UXF706" s="186"/>
      <c r="UXG706" s="125"/>
      <c r="UXH706" s="125"/>
      <c r="UXI706" s="186"/>
      <c r="UXJ706" s="186"/>
      <c r="UXK706" s="125"/>
      <c r="UXL706" s="125"/>
      <c r="UXM706" s="186"/>
      <c r="UXN706" s="186"/>
      <c r="UXO706" s="125"/>
      <c r="UXP706" s="125"/>
      <c r="UXQ706" s="186"/>
      <c r="UXR706" s="186"/>
      <c r="UXS706" s="125"/>
      <c r="UXT706" s="125"/>
      <c r="UXU706" s="186"/>
      <c r="UXV706" s="186"/>
      <c r="UXW706" s="125"/>
      <c r="UXX706" s="125"/>
      <c r="UXY706" s="186"/>
      <c r="UXZ706" s="186"/>
      <c r="UYA706" s="125"/>
      <c r="UYB706" s="125"/>
      <c r="UYC706" s="186"/>
      <c r="UYD706" s="186"/>
      <c r="UYE706" s="125"/>
      <c r="UYF706" s="125"/>
      <c r="UYG706" s="186"/>
      <c r="UYH706" s="186"/>
      <c r="UYI706" s="125"/>
      <c r="UYJ706" s="125"/>
      <c r="UYK706" s="186"/>
      <c r="UYL706" s="186"/>
      <c r="UYM706" s="125"/>
      <c r="UYN706" s="125"/>
      <c r="UYO706" s="186"/>
      <c r="UYP706" s="186"/>
      <c r="UYQ706" s="125"/>
      <c r="UYR706" s="125"/>
      <c r="UYS706" s="186"/>
      <c r="UYT706" s="186"/>
      <c r="UYU706" s="125"/>
      <c r="UYV706" s="125"/>
      <c r="UYW706" s="186"/>
      <c r="UYX706" s="186"/>
      <c r="UYY706" s="125"/>
      <c r="UYZ706" s="125"/>
      <c r="UZA706" s="186"/>
      <c r="UZB706" s="186"/>
      <c r="UZC706" s="125"/>
      <c r="UZD706" s="125"/>
      <c r="UZE706" s="186"/>
      <c r="UZF706" s="186"/>
      <c r="UZG706" s="125"/>
      <c r="UZH706" s="125"/>
      <c r="UZI706" s="186"/>
      <c r="UZJ706" s="186"/>
      <c r="UZK706" s="125"/>
      <c r="UZL706" s="125"/>
      <c r="UZM706" s="186"/>
      <c r="UZN706" s="186"/>
      <c r="UZO706" s="125"/>
      <c r="UZP706" s="125"/>
      <c r="UZQ706" s="186"/>
      <c r="UZR706" s="186"/>
      <c r="UZS706" s="125"/>
      <c r="UZT706" s="125"/>
      <c r="UZU706" s="186"/>
      <c r="UZV706" s="186"/>
      <c r="UZW706" s="125"/>
      <c r="UZX706" s="125"/>
      <c r="UZY706" s="186"/>
      <c r="UZZ706" s="186"/>
      <c r="VAA706" s="125"/>
      <c r="VAB706" s="125"/>
      <c r="VAC706" s="186"/>
      <c r="VAD706" s="186"/>
      <c r="VAE706" s="125"/>
      <c r="VAF706" s="125"/>
      <c r="VAG706" s="186"/>
      <c r="VAH706" s="186"/>
      <c r="VAI706" s="125"/>
      <c r="VAJ706" s="125"/>
      <c r="VAK706" s="186"/>
      <c r="VAL706" s="186"/>
      <c r="VAM706" s="125"/>
      <c r="VAN706" s="125"/>
      <c r="VAO706" s="186"/>
      <c r="VAP706" s="186"/>
      <c r="VAQ706" s="125"/>
      <c r="VAR706" s="125"/>
      <c r="VAS706" s="186"/>
      <c r="VAT706" s="186"/>
      <c r="VAU706" s="125"/>
      <c r="VAV706" s="125"/>
      <c r="VAW706" s="186"/>
      <c r="VAX706" s="186"/>
      <c r="VAY706" s="125"/>
      <c r="VAZ706" s="125"/>
      <c r="VBA706" s="186"/>
      <c r="VBB706" s="186"/>
      <c r="VBC706" s="125"/>
      <c r="VBD706" s="125"/>
      <c r="VBE706" s="186"/>
      <c r="VBF706" s="186"/>
      <c r="VBG706" s="125"/>
      <c r="VBH706" s="125"/>
      <c r="VBI706" s="186"/>
      <c r="VBJ706" s="186"/>
      <c r="VBK706" s="125"/>
      <c r="VBL706" s="125"/>
      <c r="VBM706" s="186"/>
      <c r="VBN706" s="186"/>
      <c r="VBO706" s="125"/>
      <c r="VBP706" s="125"/>
      <c r="VBQ706" s="186"/>
      <c r="VBR706" s="186"/>
      <c r="VBS706" s="125"/>
      <c r="VBT706" s="125"/>
      <c r="VBU706" s="186"/>
      <c r="VBV706" s="186"/>
      <c r="VBW706" s="125"/>
      <c r="VBX706" s="125"/>
      <c r="VBY706" s="186"/>
      <c r="VBZ706" s="186"/>
      <c r="VCA706" s="125"/>
      <c r="VCB706" s="125"/>
      <c r="VCC706" s="186"/>
      <c r="VCD706" s="186"/>
      <c r="VCE706" s="125"/>
      <c r="VCF706" s="125"/>
      <c r="VCG706" s="186"/>
      <c r="VCH706" s="186"/>
      <c r="VCI706" s="125"/>
      <c r="VCJ706" s="125"/>
      <c r="VCK706" s="186"/>
      <c r="VCL706" s="186"/>
      <c r="VCM706" s="125"/>
      <c r="VCN706" s="125"/>
      <c r="VCO706" s="186"/>
      <c r="VCP706" s="186"/>
      <c r="VCQ706" s="125"/>
      <c r="VCR706" s="125"/>
      <c r="VCS706" s="186"/>
      <c r="VCT706" s="186"/>
      <c r="VCU706" s="125"/>
      <c r="VCV706" s="125"/>
      <c r="VCW706" s="186"/>
      <c r="VCX706" s="186"/>
      <c r="VCY706" s="125"/>
      <c r="VCZ706" s="125"/>
      <c r="VDA706" s="186"/>
      <c r="VDB706" s="186"/>
      <c r="VDC706" s="125"/>
      <c r="VDD706" s="125"/>
      <c r="VDE706" s="186"/>
      <c r="VDF706" s="186"/>
      <c r="VDG706" s="125"/>
      <c r="VDH706" s="125"/>
      <c r="VDI706" s="186"/>
      <c r="VDJ706" s="186"/>
      <c r="VDK706" s="125"/>
      <c r="VDL706" s="125"/>
      <c r="VDM706" s="186"/>
      <c r="VDN706" s="186"/>
      <c r="VDO706" s="125"/>
      <c r="VDP706" s="125"/>
      <c r="VDQ706" s="186"/>
      <c r="VDR706" s="186"/>
      <c r="VDS706" s="125"/>
      <c r="VDT706" s="125"/>
      <c r="VDU706" s="186"/>
      <c r="VDV706" s="186"/>
      <c r="VDW706" s="125"/>
      <c r="VDX706" s="125"/>
      <c r="VDY706" s="186"/>
      <c r="VDZ706" s="186"/>
      <c r="VEA706" s="125"/>
      <c r="VEB706" s="125"/>
      <c r="VEC706" s="186"/>
      <c r="VED706" s="186"/>
      <c r="VEE706" s="125"/>
      <c r="VEF706" s="125"/>
      <c r="VEG706" s="186"/>
      <c r="VEH706" s="186"/>
      <c r="VEI706" s="125"/>
      <c r="VEJ706" s="125"/>
      <c r="VEK706" s="186"/>
      <c r="VEL706" s="186"/>
      <c r="VEM706" s="125"/>
      <c r="VEN706" s="125"/>
      <c r="VEO706" s="186"/>
      <c r="VEP706" s="186"/>
      <c r="VEQ706" s="125"/>
      <c r="VER706" s="125"/>
      <c r="VES706" s="186"/>
      <c r="VET706" s="186"/>
      <c r="VEU706" s="125"/>
      <c r="VEV706" s="125"/>
      <c r="VEW706" s="186"/>
      <c r="VEX706" s="186"/>
      <c r="VEY706" s="125"/>
      <c r="VEZ706" s="125"/>
      <c r="VFA706" s="186"/>
      <c r="VFB706" s="186"/>
      <c r="VFC706" s="125"/>
      <c r="VFD706" s="125"/>
      <c r="VFE706" s="186"/>
      <c r="VFF706" s="186"/>
      <c r="VFG706" s="125"/>
      <c r="VFH706" s="125"/>
      <c r="VFI706" s="186"/>
      <c r="VFJ706" s="186"/>
      <c r="VFK706" s="125"/>
      <c r="VFL706" s="125"/>
      <c r="VFM706" s="186"/>
      <c r="VFN706" s="186"/>
      <c r="VFO706" s="125"/>
      <c r="VFP706" s="125"/>
      <c r="VFQ706" s="186"/>
      <c r="VFR706" s="186"/>
      <c r="VFS706" s="125"/>
      <c r="VFT706" s="125"/>
      <c r="VFU706" s="186"/>
      <c r="VFV706" s="186"/>
      <c r="VFW706" s="125"/>
      <c r="VFX706" s="125"/>
      <c r="VFY706" s="186"/>
      <c r="VFZ706" s="186"/>
      <c r="VGA706" s="125"/>
      <c r="VGB706" s="125"/>
      <c r="VGC706" s="186"/>
      <c r="VGD706" s="186"/>
      <c r="VGE706" s="125"/>
      <c r="VGF706" s="125"/>
      <c r="VGG706" s="186"/>
      <c r="VGH706" s="186"/>
      <c r="VGI706" s="125"/>
      <c r="VGJ706" s="125"/>
      <c r="VGK706" s="186"/>
      <c r="VGL706" s="186"/>
      <c r="VGM706" s="125"/>
      <c r="VGN706" s="125"/>
      <c r="VGO706" s="186"/>
      <c r="VGP706" s="186"/>
      <c r="VGQ706" s="125"/>
      <c r="VGR706" s="125"/>
      <c r="VGS706" s="186"/>
      <c r="VGT706" s="186"/>
      <c r="VGU706" s="125"/>
      <c r="VGV706" s="125"/>
      <c r="VGW706" s="186"/>
      <c r="VGX706" s="186"/>
      <c r="VGY706" s="125"/>
      <c r="VGZ706" s="125"/>
      <c r="VHA706" s="186"/>
      <c r="VHB706" s="186"/>
      <c r="VHC706" s="125"/>
      <c r="VHD706" s="125"/>
      <c r="VHE706" s="186"/>
      <c r="VHF706" s="186"/>
      <c r="VHG706" s="125"/>
      <c r="VHH706" s="125"/>
      <c r="VHI706" s="186"/>
      <c r="VHJ706" s="186"/>
      <c r="VHK706" s="125"/>
      <c r="VHL706" s="125"/>
      <c r="VHM706" s="186"/>
      <c r="VHN706" s="186"/>
      <c r="VHO706" s="125"/>
      <c r="VHP706" s="125"/>
      <c r="VHQ706" s="186"/>
      <c r="VHR706" s="186"/>
      <c r="VHS706" s="125"/>
      <c r="VHT706" s="125"/>
      <c r="VHU706" s="186"/>
      <c r="VHV706" s="186"/>
      <c r="VHW706" s="125"/>
      <c r="VHX706" s="125"/>
      <c r="VHY706" s="186"/>
      <c r="VHZ706" s="186"/>
      <c r="VIA706" s="125"/>
      <c r="VIB706" s="125"/>
      <c r="VIC706" s="186"/>
      <c r="VID706" s="186"/>
      <c r="VIE706" s="125"/>
      <c r="VIF706" s="125"/>
      <c r="VIG706" s="186"/>
      <c r="VIH706" s="186"/>
      <c r="VII706" s="125"/>
      <c r="VIJ706" s="125"/>
      <c r="VIK706" s="186"/>
      <c r="VIL706" s="186"/>
      <c r="VIM706" s="125"/>
      <c r="VIN706" s="125"/>
      <c r="VIO706" s="186"/>
      <c r="VIP706" s="186"/>
      <c r="VIQ706" s="125"/>
      <c r="VIR706" s="125"/>
      <c r="VIS706" s="186"/>
      <c r="VIT706" s="186"/>
      <c r="VIU706" s="125"/>
      <c r="VIV706" s="125"/>
      <c r="VIW706" s="186"/>
      <c r="VIX706" s="186"/>
      <c r="VIY706" s="125"/>
      <c r="VIZ706" s="125"/>
      <c r="VJA706" s="186"/>
      <c r="VJB706" s="186"/>
      <c r="VJC706" s="125"/>
      <c r="VJD706" s="125"/>
      <c r="VJE706" s="186"/>
      <c r="VJF706" s="186"/>
      <c r="VJG706" s="125"/>
      <c r="VJH706" s="125"/>
      <c r="VJI706" s="186"/>
      <c r="VJJ706" s="186"/>
      <c r="VJK706" s="125"/>
      <c r="VJL706" s="125"/>
      <c r="VJM706" s="186"/>
      <c r="VJN706" s="186"/>
      <c r="VJO706" s="125"/>
      <c r="VJP706" s="125"/>
      <c r="VJQ706" s="186"/>
      <c r="VJR706" s="186"/>
      <c r="VJS706" s="125"/>
      <c r="VJT706" s="125"/>
      <c r="VJU706" s="186"/>
      <c r="VJV706" s="186"/>
      <c r="VJW706" s="125"/>
      <c r="VJX706" s="125"/>
      <c r="VJY706" s="186"/>
      <c r="VJZ706" s="186"/>
      <c r="VKA706" s="125"/>
      <c r="VKB706" s="125"/>
      <c r="VKC706" s="186"/>
      <c r="VKD706" s="186"/>
      <c r="VKE706" s="125"/>
      <c r="VKF706" s="125"/>
      <c r="VKG706" s="186"/>
      <c r="VKH706" s="186"/>
      <c r="VKI706" s="125"/>
      <c r="VKJ706" s="125"/>
      <c r="VKK706" s="186"/>
      <c r="VKL706" s="186"/>
      <c r="VKM706" s="125"/>
      <c r="VKN706" s="125"/>
      <c r="VKO706" s="186"/>
      <c r="VKP706" s="186"/>
      <c r="VKQ706" s="125"/>
      <c r="VKR706" s="125"/>
      <c r="VKS706" s="186"/>
      <c r="VKT706" s="186"/>
      <c r="VKU706" s="125"/>
      <c r="VKV706" s="125"/>
      <c r="VKW706" s="186"/>
      <c r="VKX706" s="186"/>
      <c r="VKY706" s="125"/>
      <c r="VKZ706" s="125"/>
      <c r="VLA706" s="186"/>
      <c r="VLB706" s="186"/>
      <c r="VLC706" s="125"/>
      <c r="VLD706" s="125"/>
      <c r="VLE706" s="186"/>
      <c r="VLF706" s="186"/>
      <c r="VLG706" s="125"/>
      <c r="VLH706" s="125"/>
      <c r="VLI706" s="186"/>
      <c r="VLJ706" s="186"/>
      <c r="VLK706" s="125"/>
      <c r="VLL706" s="125"/>
      <c r="VLM706" s="186"/>
      <c r="VLN706" s="186"/>
      <c r="VLO706" s="125"/>
      <c r="VLP706" s="125"/>
      <c r="VLQ706" s="186"/>
      <c r="VLR706" s="186"/>
      <c r="VLS706" s="125"/>
      <c r="VLT706" s="125"/>
      <c r="VLU706" s="186"/>
      <c r="VLV706" s="186"/>
      <c r="VLW706" s="125"/>
      <c r="VLX706" s="125"/>
      <c r="VLY706" s="186"/>
      <c r="VLZ706" s="186"/>
      <c r="VMA706" s="125"/>
      <c r="VMB706" s="125"/>
      <c r="VMC706" s="186"/>
      <c r="VMD706" s="186"/>
      <c r="VME706" s="125"/>
      <c r="VMF706" s="125"/>
      <c r="VMG706" s="186"/>
      <c r="VMH706" s="186"/>
      <c r="VMI706" s="125"/>
      <c r="VMJ706" s="125"/>
      <c r="VMK706" s="186"/>
      <c r="VML706" s="186"/>
      <c r="VMM706" s="125"/>
      <c r="VMN706" s="125"/>
      <c r="VMO706" s="186"/>
      <c r="VMP706" s="186"/>
      <c r="VMQ706" s="125"/>
      <c r="VMR706" s="125"/>
      <c r="VMS706" s="186"/>
      <c r="VMT706" s="186"/>
      <c r="VMU706" s="125"/>
      <c r="VMV706" s="125"/>
      <c r="VMW706" s="186"/>
      <c r="VMX706" s="186"/>
      <c r="VMY706" s="125"/>
      <c r="VMZ706" s="125"/>
      <c r="VNA706" s="186"/>
      <c r="VNB706" s="186"/>
      <c r="VNC706" s="125"/>
      <c r="VND706" s="125"/>
      <c r="VNE706" s="186"/>
      <c r="VNF706" s="186"/>
      <c r="VNG706" s="125"/>
      <c r="VNH706" s="125"/>
      <c r="VNI706" s="186"/>
      <c r="VNJ706" s="186"/>
      <c r="VNK706" s="125"/>
      <c r="VNL706" s="125"/>
      <c r="VNM706" s="186"/>
      <c r="VNN706" s="186"/>
      <c r="VNO706" s="125"/>
      <c r="VNP706" s="125"/>
      <c r="VNQ706" s="186"/>
      <c r="VNR706" s="186"/>
      <c r="VNS706" s="125"/>
      <c r="VNT706" s="125"/>
      <c r="VNU706" s="186"/>
      <c r="VNV706" s="186"/>
      <c r="VNW706" s="125"/>
      <c r="VNX706" s="125"/>
      <c r="VNY706" s="186"/>
      <c r="VNZ706" s="186"/>
      <c r="VOA706" s="125"/>
      <c r="VOB706" s="125"/>
      <c r="VOC706" s="186"/>
      <c r="VOD706" s="186"/>
      <c r="VOE706" s="125"/>
      <c r="VOF706" s="125"/>
      <c r="VOG706" s="186"/>
      <c r="VOH706" s="186"/>
      <c r="VOI706" s="125"/>
      <c r="VOJ706" s="125"/>
      <c r="VOK706" s="186"/>
      <c r="VOL706" s="186"/>
      <c r="VOM706" s="125"/>
      <c r="VON706" s="125"/>
      <c r="VOO706" s="186"/>
      <c r="VOP706" s="186"/>
      <c r="VOQ706" s="125"/>
      <c r="VOR706" s="125"/>
      <c r="VOS706" s="186"/>
      <c r="VOT706" s="186"/>
      <c r="VOU706" s="125"/>
      <c r="VOV706" s="125"/>
      <c r="VOW706" s="186"/>
      <c r="VOX706" s="186"/>
      <c r="VOY706" s="125"/>
      <c r="VOZ706" s="125"/>
      <c r="VPA706" s="186"/>
      <c r="VPB706" s="186"/>
      <c r="VPC706" s="125"/>
      <c r="VPD706" s="125"/>
      <c r="VPE706" s="186"/>
      <c r="VPF706" s="186"/>
      <c r="VPG706" s="125"/>
      <c r="VPH706" s="125"/>
      <c r="VPI706" s="186"/>
      <c r="VPJ706" s="186"/>
      <c r="VPK706" s="125"/>
      <c r="VPL706" s="125"/>
      <c r="VPM706" s="186"/>
      <c r="VPN706" s="186"/>
      <c r="VPO706" s="125"/>
      <c r="VPP706" s="125"/>
      <c r="VPQ706" s="186"/>
      <c r="VPR706" s="186"/>
      <c r="VPS706" s="125"/>
      <c r="VPT706" s="125"/>
      <c r="VPU706" s="186"/>
      <c r="VPV706" s="186"/>
      <c r="VPW706" s="125"/>
      <c r="VPX706" s="125"/>
      <c r="VPY706" s="186"/>
      <c r="VPZ706" s="186"/>
      <c r="VQA706" s="125"/>
      <c r="VQB706" s="125"/>
      <c r="VQC706" s="186"/>
      <c r="VQD706" s="186"/>
      <c r="VQE706" s="125"/>
      <c r="VQF706" s="125"/>
      <c r="VQG706" s="186"/>
      <c r="VQH706" s="186"/>
      <c r="VQI706" s="125"/>
      <c r="VQJ706" s="125"/>
      <c r="VQK706" s="186"/>
      <c r="VQL706" s="186"/>
      <c r="VQM706" s="125"/>
      <c r="VQN706" s="125"/>
      <c r="VQO706" s="186"/>
      <c r="VQP706" s="186"/>
      <c r="VQQ706" s="125"/>
      <c r="VQR706" s="125"/>
      <c r="VQS706" s="186"/>
      <c r="VQT706" s="186"/>
      <c r="VQU706" s="125"/>
      <c r="VQV706" s="125"/>
      <c r="VQW706" s="186"/>
      <c r="VQX706" s="186"/>
      <c r="VQY706" s="125"/>
      <c r="VQZ706" s="125"/>
      <c r="VRA706" s="186"/>
      <c r="VRB706" s="186"/>
      <c r="VRC706" s="125"/>
      <c r="VRD706" s="125"/>
      <c r="VRE706" s="186"/>
      <c r="VRF706" s="186"/>
      <c r="VRG706" s="125"/>
      <c r="VRH706" s="125"/>
      <c r="VRI706" s="186"/>
      <c r="VRJ706" s="186"/>
      <c r="VRK706" s="125"/>
      <c r="VRL706" s="125"/>
      <c r="VRM706" s="186"/>
      <c r="VRN706" s="186"/>
      <c r="VRO706" s="125"/>
      <c r="VRP706" s="125"/>
      <c r="VRQ706" s="186"/>
      <c r="VRR706" s="186"/>
      <c r="VRS706" s="125"/>
      <c r="VRT706" s="125"/>
      <c r="VRU706" s="186"/>
      <c r="VRV706" s="186"/>
      <c r="VRW706" s="125"/>
      <c r="VRX706" s="125"/>
      <c r="VRY706" s="186"/>
      <c r="VRZ706" s="186"/>
      <c r="VSA706" s="125"/>
      <c r="VSB706" s="125"/>
      <c r="VSC706" s="186"/>
      <c r="VSD706" s="186"/>
      <c r="VSE706" s="125"/>
      <c r="VSF706" s="125"/>
      <c r="VSG706" s="186"/>
      <c r="VSH706" s="186"/>
      <c r="VSI706" s="125"/>
      <c r="VSJ706" s="125"/>
      <c r="VSK706" s="186"/>
      <c r="VSL706" s="186"/>
      <c r="VSM706" s="125"/>
      <c r="VSN706" s="125"/>
      <c r="VSO706" s="186"/>
      <c r="VSP706" s="186"/>
      <c r="VSQ706" s="125"/>
      <c r="VSR706" s="125"/>
      <c r="VSS706" s="186"/>
      <c r="VST706" s="186"/>
      <c r="VSU706" s="125"/>
      <c r="VSV706" s="125"/>
      <c r="VSW706" s="186"/>
      <c r="VSX706" s="186"/>
      <c r="VSY706" s="125"/>
      <c r="VSZ706" s="125"/>
      <c r="VTA706" s="186"/>
      <c r="VTB706" s="186"/>
      <c r="VTC706" s="125"/>
      <c r="VTD706" s="125"/>
      <c r="VTE706" s="186"/>
      <c r="VTF706" s="186"/>
      <c r="VTG706" s="125"/>
      <c r="VTH706" s="125"/>
      <c r="VTI706" s="186"/>
      <c r="VTJ706" s="186"/>
      <c r="VTK706" s="125"/>
      <c r="VTL706" s="125"/>
      <c r="VTM706" s="186"/>
      <c r="VTN706" s="186"/>
      <c r="VTO706" s="125"/>
      <c r="VTP706" s="125"/>
      <c r="VTQ706" s="186"/>
      <c r="VTR706" s="186"/>
      <c r="VTS706" s="125"/>
      <c r="VTT706" s="125"/>
      <c r="VTU706" s="186"/>
      <c r="VTV706" s="186"/>
      <c r="VTW706" s="125"/>
      <c r="VTX706" s="125"/>
      <c r="VTY706" s="186"/>
      <c r="VTZ706" s="186"/>
      <c r="VUA706" s="125"/>
      <c r="VUB706" s="125"/>
      <c r="VUC706" s="186"/>
      <c r="VUD706" s="186"/>
      <c r="VUE706" s="125"/>
      <c r="VUF706" s="125"/>
      <c r="VUG706" s="186"/>
      <c r="VUH706" s="186"/>
      <c r="VUI706" s="125"/>
      <c r="VUJ706" s="125"/>
      <c r="VUK706" s="186"/>
      <c r="VUL706" s="186"/>
      <c r="VUM706" s="125"/>
      <c r="VUN706" s="125"/>
      <c r="VUO706" s="186"/>
      <c r="VUP706" s="186"/>
      <c r="VUQ706" s="125"/>
      <c r="VUR706" s="125"/>
      <c r="VUS706" s="186"/>
      <c r="VUT706" s="186"/>
      <c r="VUU706" s="125"/>
      <c r="VUV706" s="125"/>
      <c r="VUW706" s="186"/>
      <c r="VUX706" s="186"/>
      <c r="VUY706" s="125"/>
      <c r="VUZ706" s="125"/>
      <c r="VVA706" s="186"/>
      <c r="VVB706" s="186"/>
      <c r="VVC706" s="125"/>
      <c r="VVD706" s="125"/>
      <c r="VVE706" s="186"/>
      <c r="VVF706" s="186"/>
      <c r="VVG706" s="125"/>
      <c r="VVH706" s="125"/>
      <c r="VVI706" s="186"/>
      <c r="VVJ706" s="186"/>
      <c r="VVK706" s="125"/>
      <c r="VVL706" s="125"/>
      <c r="VVM706" s="186"/>
      <c r="VVN706" s="186"/>
      <c r="VVO706" s="125"/>
      <c r="VVP706" s="125"/>
      <c r="VVQ706" s="186"/>
      <c r="VVR706" s="186"/>
      <c r="VVS706" s="125"/>
      <c r="VVT706" s="125"/>
      <c r="VVU706" s="186"/>
      <c r="VVV706" s="186"/>
      <c r="VVW706" s="125"/>
      <c r="VVX706" s="125"/>
      <c r="VVY706" s="186"/>
      <c r="VVZ706" s="186"/>
      <c r="VWA706" s="125"/>
      <c r="VWB706" s="125"/>
      <c r="VWC706" s="186"/>
      <c r="VWD706" s="186"/>
      <c r="VWE706" s="125"/>
      <c r="VWF706" s="125"/>
      <c r="VWG706" s="186"/>
      <c r="VWH706" s="186"/>
      <c r="VWI706" s="125"/>
      <c r="VWJ706" s="125"/>
      <c r="VWK706" s="186"/>
      <c r="VWL706" s="186"/>
      <c r="VWM706" s="125"/>
      <c r="VWN706" s="125"/>
      <c r="VWO706" s="186"/>
      <c r="VWP706" s="186"/>
      <c r="VWQ706" s="125"/>
      <c r="VWR706" s="125"/>
      <c r="VWS706" s="186"/>
      <c r="VWT706" s="186"/>
      <c r="VWU706" s="125"/>
      <c r="VWV706" s="125"/>
      <c r="VWW706" s="186"/>
      <c r="VWX706" s="186"/>
      <c r="VWY706" s="125"/>
      <c r="VWZ706" s="125"/>
      <c r="VXA706" s="186"/>
      <c r="VXB706" s="186"/>
      <c r="VXC706" s="125"/>
      <c r="VXD706" s="125"/>
      <c r="VXE706" s="186"/>
      <c r="VXF706" s="186"/>
      <c r="VXG706" s="125"/>
      <c r="VXH706" s="125"/>
      <c r="VXI706" s="186"/>
      <c r="VXJ706" s="186"/>
      <c r="VXK706" s="125"/>
      <c r="VXL706" s="125"/>
      <c r="VXM706" s="186"/>
      <c r="VXN706" s="186"/>
      <c r="VXO706" s="125"/>
      <c r="VXP706" s="125"/>
      <c r="VXQ706" s="186"/>
      <c r="VXR706" s="186"/>
      <c r="VXS706" s="125"/>
      <c r="VXT706" s="125"/>
      <c r="VXU706" s="186"/>
      <c r="VXV706" s="186"/>
      <c r="VXW706" s="125"/>
      <c r="VXX706" s="125"/>
      <c r="VXY706" s="186"/>
      <c r="VXZ706" s="186"/>
      <c r="VYA706" s="125"/>
      <c r="VYB706" s="125"/>
      <c r="VYC706" s="186"/>
      <c r="VYD706" s="186"/>
      <c r="VYE706" s="125"/>
      <c r="VYF706" s="125"/>
      <c r="VYG706" s="186"/>
      <c r="VYH706" s="186"/>
      <c r="VYI706" s="125"/>
      <c r="VYJ706" s="125"/>
      <c r="VYK706" s="186"/>
      <c r="VYL706" s="186"/>
      <c r="VYM706" s="125"/>
      <c r="VYN706" s="125"/>
      <c r="VYO706" s="186"/>
      <c r="VYP706" s="186"/>
      <c r="VYQ706" s="125"/>
      <c r="VYR706" s="125"/>
      <c r="VYS706" s="186"/>
      <c r="VYT706" s="186"/>
      <c r="VYU706" s="125"/>
      <c r="VYV706" s="125"/>
      <c r="VYW706" s="186"/>
      <c r="VYX706" s="186"/>
      <c r="VYY706" s="125"/>
      <c r="VYZ706" s="125"/>
      <c r="VZA706" s="186"/>
      <c r="VZB706" s="186"/>
      <c r="VZC706" s="125"/>
      <c r="VZD706" s="125"/>
      <c r="VZE706" s="186"/>
      <c r="VZF706" s="186"/>
      <c r="VZG706" s="125"/>
      <c r="VZH706" s="125"/>
      <c r="VZI706" s="186"/>
      <c r="VZJ706" s="186"/>
      <c r="VZK706" s="125"/>
      <c r="VZL706" s="125"/>
      <c r="VZM706" s="186"/>
      <c r="VZN706" s="186"/>
      <c r="VZO706" s="125"/>
      <c r="VZP706" s="125"/>
      <c r="VZQ706" s="186"/>
      <c r="VZR706" s="186"/>
      <c r="VZS706" s="125"/>
      <c r="VZT706" s="125"/>
      <c r="VZU706" s="186"/>
      <c r="VZV706" s="186"/>
      <c r="VZW706" s="125"/>
      <c r="VZX706" s="125"/>
      <c r="VZY706" s="186"/>
      <c r="VZZ706" s="186"/>
      <c r="WAA706" s="125"/>
      <c r="WAB706" s="125"/>
      <c r="WAC706" s="186"/>
      <c r="WAD706" s="186"/>
      <c r="WAE706" s="125"/>
      <c r="WAF706" s="125"/>
      <c r="WAG706" s="186"/>
      <c r="WAH706" s="186"/>
      <c r="WAI706" s="125"/>
      <c r="WAJ706" s="125"/>
      <c r="WAK706" s="186"/>
      <c r="WAL706" s="186"/>
      <c r="WAM706" s="125"/>
      <c r="WAN706" s="125"/>
      <c r="WAO706" s="186"/>
      <c r="WAP706" s="186"/>
      <c r="WAQ706" s="125"/>
      <c r="WAR706" s="125"/>
      <c r="WAS706" s="186"/>
      <c r="WAT706" s="186"/>
      <c r="WAU706" s="125"/>
      <c r="WAV706" s="125"/>
      <c r="WAW706" s="186"/>
      <c r="WAX706" s="186"/>
      <c r="WAY706" s="125"/>
      <c r="WAZ706" s="125"/>
      <c r="WBA706" s="186"/>
      <c r="WBB706" s="186"/>
      <c r="WBC706" s="125"/>
      <c r="WBD706" s="125"/>
      <c r="WBE706" s="186"/>
      <c r="WBF706" s="186"/>
      <c r="WBG706" s="125"/>
      <c r="WBH706" s="125"/>
      <c r="WBI706" s="186"/>
      <c r="WBJ706" s="186"/>
      <c r="WBK706" s="125"/>
      <c r="WBL706" s="125"/>
      <c r="WBM706" s="186"/>
      <c r="WBN706" s="186"/>
      <c r="WBO706" s="125"/>
      <c r="WBP706" s="125"/>
      <c r="WBQ706" s="186"/>
      <c r="WBR706" s="186"/>
      <c r="WBS706" s="125"/>
      <c r="WBT706" s="125"/>
      <c r="WBU706" s="186"/>
      <c r="WBV706" s="186"/>
      <c r="WBW706" s="125"/>
      <c r="WBX706" s="125"/>
      <c r="WBY706" s="186"/>
      <c r="WBZ706" s="186"/>
      <c r="WCA706" s="125"/>
      <c r="WCB706" s="125"/>
      <c r="WCC706" s="186"/>
      <c r="WCD706" s="186"/>
      <c r="WCE706" s="125"/>
      <c r="WCF706" s="125"/>
      <c r="WCG706" s="186"/>
      <c r="WCH706" s="186"/>
      <c r="WCI706" s="125"/>
      <c r="WCJ706" s="125"/>
      <c r="WCK706" s="186"/>
      <c r="WCL706" s="186"/>
      <c r="WCM706" s="125"/>
      <c r="WCN706" s="125"/>
      <c r="WCO706" s="186"/>
      <c r="WCP706" s="186"/>
      <c r="WCQ706" s="125"/>
      <c r="WCR706" s="125"/>
      <c r="WCS706" s="186"/>
      <c r="WCT706" s="186"/>
      <c r="WCU706" s="125"/>
      <c r="WCV706" s="125"/>
      <c r="WCW706" s="186"/>
      <c r="WCX706" s="186"/>
      <c r="WCY706" s="125"/>
      <c r="WCZ706" s="125"/>
      <c r="WDA706" s="186"/>
      <c r="WDB706" s="186"/>
      <c r="WDC706" s="125"/>
      <c r="WDD706" s="125"/>
      <c r="WDE706" s="186"/>
      <c r="WDF706" s="186"/>
      <c r="WDG706" s="125"/>
      <c r="WDH706" s="125"/>
      <c r="WDI706" s="186"/>
      <c r="WDJ706" s="186"/>
      <c r="WDK706" s="125"/>
      <c r="WDL706" s="125"/>
      <c r="WDM706" s="186"/>
      <c r="WDN706" s="186"/>
      <c r="WDO706" s="125"/>
      <c r="WDP706" s="125"/>
      <c r="WDQ706" s="186"/>
      <c r="WDR706" s="186"/>
      <c r="WDS706" s="125"/>
      <c r="WDT706" s="125"/>
      <c r="WDU706" s="186"/>
      <c r="WDV706" s="186"/>
      <c r="WDW706" s="125"/>
      <c r="WDX706" s="125"/>
      <c r="WDY706" s="186"/>
      <c r="WDZ706" s="186"/>
      <c r="WEA706" s="125"/>
      <c r="WEB706" s="125"/>
      <c r="WEC706" s="186"/>
      <c r="WED706" s="186"/>
      <c r="WEE706" s="125"/>
      <c r="WEF706" s="125"/>
      <c r="WEG706" s="186"/>
      <c r="WEH706" s="186"/>
      <c r="WEI706" s="125"/>
      <c r="WEJ706" s="125"/>
      <c r="WEK706" s="186"/>
      <c r="WEL706" s="186"/>
      <c r="WEM706" s="125"/>
      <c r="WEN706" s="125"/>
      <c r="WEO706" s="186"/>
      <c r="WEP706" s="186"/>
      <c r="WEQ706" s="125"/>
      <c r="WER706" s="125"/>
      <c r="WES706" s="186"/>
      <c r="WET706" s="186"/>
      <c r="WEU706" s="125"/>
      <c r="WEV706" s="125"/>
      <c r="WEW706" s="186"/>
      <c r="WEX706" s="186"/>
      <c r="WEY706" s="125"/>
      <c r="WEZ706" s="125"/>
      <c r="WFA706" s="186"/>
      <c r="WFB706" s="186"/>
      <c r="WFC706" s="125"/>
      <c r="WFD706" s="125"/>
      <c r="WFE706" s="186"/>
      <c r="WFF706" s="186"/>
      <c r="WFG706" s="125"/>
      <c r="WFH706" s="125"/>
      <c r="WFI706" s="186"/>
      <c r="WFJ706" s="186"/>
      <c r="WFK706" s="125"/>
      <c r="WFL706" s="125"/>
      <c r="WFM706" s="186"/>
      <c r="WFN706" s="186"/>
      <c r="WFO706" s="125"/>
      <c r="WFP706" s="125"/>
      <c r="WFQ706" s="186"/>
      <c r="WFR706" s="186"/>
      <c r="WFS706" s="125"/>
      <c r="WFT706" s="125"/>
      <c r="WFU706" s="186"/>
      <c r="WFV706" s="186"/>
      <c r="WFW706" s="125"/>
      <c r="WFX706" s="125"/>
      <c r="WFY706" s="186"/>
      <c r="WFZ706" s="186"/>
      <c r="WGA706" s="125"/>
      <c r="WGB706" s="125"/>
      <c r="WGC706" s="186"/>
      <c r="WGD706" s="186"/>
      <c r="WGE706" s="125"/>
      <c r="WGF706" s="125"/>
      <c r="WGG706" s="186"/>
      <c r="WGH706" s="186"/>
      <c r="WGI706" s="125"/>
      <c r="WGJ706" s="125"/>
      <c r="WGK706" s="186"/>
      <c r="WGL706" s="186"/>
      <c r="WGM706" s="125"/>
      <c r="WGN706" s="125"/>
      <c r="WGO706" s="186"/>
      <c r="WGP706" s="186"/>
      <c r="WGQ706" s="125"/>
      <c r="WGR706" s="125"/>
      <c r="WGS706" s="186"/>
      <c r="WGT706" s="186"/>
      <c r="WGU706" s="125"/>
      <c r="WGV706" s="125"/>
      <c r="WGW706" s="186"/>
      <c r="WGX706" s="186"/>
      <c r="WGY706" s="125"/>
      <c r="WGZ706" s="125"/>
      <c r="WHA706" s="186"/>
      <c r="WHB706" s="186"/>
      <c r="WHC706" s="125"/>
      <c r="WHD706" s="125"/>
      <c r="WHE706" s="186"/>
      <c r="WHF706" s="186"/>
      <c r="WHG706" s="125"/>
      <c r="WHH706" s="125"/>
      <c r="WHI706" s="186"/>
      <c r="WHJ706" s="186"/>
      <c r="WHK706" s="125"/>
      <c r="WHL706" s="125"/>
      <c r="WHM706" s="186"/>
      <c r="WHN706" s="186"/>
      <c r="WHO706" s="125"/>
      <c r="WHP706" s="125"/>
      <c r="WHQ706" s="186"/>
      <c r="WHR706" s="186"/>
      <c r="WHS706" s="125"/>
      <c r="WHT706" s="125"/>
      <c r="WHU706" s="186"/>
      <c r="WHV706" s="186"/>
      <c r="WHW706" s="125"/>
      <c r="WHX706" s="125"/>
      <c r="WHY706" s="186"/>
      <c r="WHZ706" s="186"/>
      <c r="WIA706" s="125"/>
      <c r="WIB706" s="125"/>
      <c r="WIC706" s="186"/>
      <c r="WID706" s="186"/>
      <c r="WIE706" s="125"/>
      <c r="WIF706" s="125"/>
      <c r="WIG706" s="186"/>
      <c r="WIH706" s="186"/>
      <c r="WII706" s="125"/>
      <c r="WIJ706" s="125"/>
      <c r="WIK706" s="186"/>
      <c r="WIL706" s="186"/>
      <c r="WIM706" s="125"/>
      <c r="WIN706" s="125"/>
      <c r="WIO706" s="186"/>
      <c r="WIP706" s="186"/>
      <c r="WIQ706" s="125"/>
      <c r="WIR706" s="125"/>
      <c r="WIS706" s="186"/>
      <c r="WIT706" s="186"/>
      <c r="WIU706" s="125"/>
      <c r="WIV706" s="125"/>
      <c r="WIW706" s="186"/>
      <c r="WIX706" s="186"/>
      <c r="WIY706" s="125"/>
      <c r="WIZ706" s="125"/>
      <c r="WJA706" s="186"/>
      <c r="WJB706" s="186"/>
      <c r="WJC706" s="125"/>
      <c r="WJD706" s="125"/>
      <c r="WJE706" s="186"/>
      <c r="WJF706" s="186"/>
      <c r="WJG706" s="125"/>
      <c r="WJH706" s="125"/>
      <c r="WJI706" s="186"/>
      <c r="WJJ706" s="186"/>
      <c r="WJK706" s="125"/>
      <c r="WJL706" s="125"/>
      <c r="WJM706" s="186"/>
      <c r="WJN706" s="186"/>
      <c r="WJO706" s="125"/>
      <c r="WJP706" s="125"/>
      <c r="WJQ706" s="186"/>
      <c r="WJR706" s="186"/>
      <c r="WJS706" s="125"/>
      <c r="WJT706" s="125"/>
      <c r="WJU706" s="186"/>
      <c r="WJV706" s="186"/>
      <c r="WJW706" s="125"/>
      <c r="WJX706" s="125"/>
      <c r="WJY706" s="186"/>
      <c r="WJZ706" s="186"/>
      <c r="WKA706" s="125"/>
      <c r="WKB706" s="125"/>
      <c r="WKC706" s="186"/>
      <c r="WKD706" s="186"/>
      <c r="WKE706" s="125"/>
      <c r="WKF706" s="125"/>
      <c r="WKG706" s="186"/>
      <c r="WKH706" s="186"/>
      <c r="WKI706" s="125"/>
      <c r="WKJ706" s="125"/>
      <c r="WKK706" s="186"/>
      <c r="WKL706" s="186"/>
      <c r="WKM706" s="125"/>
      <c r="WKN706" s="125"/>
      <c r="WKO706" s="186"/>
      <c r="WKP706" s="186"/>
      <c r="WKQ706" s="125"/>
      <c r="WKR706" s="125"/>
      <c r="WKS706" s="186"/>
      <c r="WKT706" s="186"/>
      <c r="WKU706" s="125"/>
      <c r="WKV706" s="125"/>
      <c r="WKW706" s="186"/>
      <c r="WKX706" s="186"/>
      <c r="WKY706" s="125"/>
      <c r="WKZ706" s="125"/>
      <c r="WLA706" s="186"/>
      <c r="WLB706" s="186"/>
      <c r="WLC706" s="125"/>
      <c r="WLD706" s="125"/>
      <c r="WLE706" s="186"/>
      <c r="WLF706" s="186"/>
      <c r="WLG706" s="125"/>
      <c r="WLH706" s="125"/>
      <c r="WLI706" s="186"/>
      <c r="WLJ706" s="186"/>
      <c r="WLK706" s="125"/>
      <c r="WLL706" s="125"/>
      <c r="WLM706" s="186"/>
      <c r="WLN706" s="186"/>
      <c r="WLO706" s="125"/>
      <c r="WLP706" s="125"/>
      <c r="WLQ706" s="186"/>
      <c r="WLR706" s="186"/>
      <c r="WLS706" s="125"/>
      <c r="WLT706" s="125"/>
      <c r="WLU706" s="186"/>
      <c r="WLV706" s="186"/>
      <c r="WLW706" s="125"/>
      <c r="WLX706" s="125"/>
      <c r="WLY706" s="186"/>
      <c r="WLZ706" s="186"/>
      <c r="WMA706" s="125"/>
      <c r="WMB706" s="125"/>
      <c r="WMC706" s="186"/>
      <c r="WMD706" s="186"/>
      <c r="WME706" s="125"/>
      <c r="WMF706" s="125"/>
      <c r="WMG706" s="186"/>
      <c r="WMH706" s="186"/>
      <c r="WMI706" s="125"/>
      <c r="WMJ706" s="125"/>
      <c r="WMK706" s="186"/>
      <c r="WML706" s="186"/>
      <c r="WMM706" s="125"/>
      <c r="WMN706" s="125"/>
      <c r="WMO706" s="186"/>
      <c r="WMP706" s="186"/>
      <c r="WMQ706" s="125"/>
      <c r="WMR706" s="125"/>
      <c r="WMS706" s="186"/>
      <c r="WMT706" s="186"/>
      <c r="WMU706" s="125"/>
      <c r="WMV706" s="125"/>
      <c r="WMW706" s="186"/>
      <c r="WMX706" s="186"/>
      <c r="WMY706" s="125"/>
      <c r="WMZ706" s="125"/>
      <c r="WNA706" s="186"/>
      <c r="WNB706" s="186"/>
      <c r="WNC706" s="125"/>
      <c r="WND706" s="125"/>
      <c r="WNE706" s="186"/>
      <c r="WNF706" s="186"/>
      <c r="WNG706" s="125"/>
      <c r="WNH706" s="125"/>
      <c r="WNI706" s="186"/>
      <c r="WNJ706" s="186"/>
      <c r="WNK706" s="125"/>
      <c r="WNL706" s="125"/>
      <c r="WNM706" s="186"/>
      <c r="WNN706" s="186"/>
      <c r="WNO706" s="125"/>
      <c r="WNP706" s="125"/>
      <c r="WNQ706" s="186"/>
      <c r="WNR706" s="186"/>
      <c r="WNS706" s="125"/>
      <c r="WNT706" s="125"/>
      <c r="WNU706" s="186"/>
      <c r="WNV706" s="186"/>
      <c r="WNW706" s="125"/>
      <c r="WNX706" s="125"/>
      <c r="WNY706" s="186"/>
      <c r="WNZ706" s="186"/>
      <c r="WOA706" s="125"/>
      <c r="WOB706" s="125"/>
      <c r="WOC706" s="186"/>
      <c r="WOD706" s="186"/>
      <c r="WOE706" s="125"/>
      <c r="WOF706" s="125"/>
      <c r="WOG706" s="186"/>
      <c r="WOH706" s="186"/>
      <c r="WOI706" s="125"/>
      <c r="WOJ706" s="125"/>
      <c r="WOK706" s="186"/>
      <c r="WOL706" s="186"/>
      <c r="WOM706" s="125"/>
      <c r="WON706" s="125"/>
      <c r="WOO706" s="186"/>
      <c r="WOP706" s="186"/>
      <c r="WOQ706" s="125"/>
      <c r="WOR706" s="125"/>
      <c r="WOS706" s="186"/>
      <c r="WOT706" s="186"/>
      <c r="WOU706" s="125"/>
      <c r="WOV706" s="125"/>
      <c r="WOW706" s="186"/>
      <c r="WOX706" s="186"/>
      <c r="WOY706" s="125"/>
      <c r="WOZ706" s="125"/>
      <c r="WPA706" s="186"/>
      <c r="WPB706" s="186"/>
      <c r="WPC706" s="125"/>
      <c r="WPD706" s="125"/>
      <c r="WPE706" s="186"/>
      <c r="WPF706" s="186"/>
      <c r="WPG706" s="125"/>
      <c r="WPH706" s="125"/>
      <c r="WPI706" s="186"/>
      <c r="WPJ706" s="186"/>
      <c r="WPK706" s="125"/>
      <c r="WPL706" s="125"/>
      <c r="WPM706" s="186"/>
      <c r="WPN706" s="186"/>
      <c r="WPO706" s="125"/>
      <c r="WPP706" s="125"/>
      <c r="WPQ706" s="186"/>
      <c r="WPR706" s="186"/>
      <c r="WPS706" s="125"/>
      <c r="WPT706" s="125"/>
      <c r="WPU706" s="186"/>
      <c r="WPV706" s="186"/>
      <c r="WPW706" s="125"/>
      <c r="WPX706" s="125"/>
      <c r="WPY706" s="186"/>
      <c r="WPZ706" s="186"/>
      <c r="WQA706" s="125"/>
      <c r="WQB706" s="125"/>
      <c r="WQC706" s="186"/>
      <c r="WQD706" s="186"/>
      <c r="WQE706" s="125"/>
      <c r="WQF706" s="125"/>
      <c r="WQG706" s="186"/>
      <c r="WQH706" s="186"/>
      <c r="WQI706" s="125"/>
      <c r="WQJ706" s="125"/>
      <c r="WQK706" s="186"/>
      <c r="WQL706" s="186"/>
      <c r="WQM706" s="125"/>
      <c r="WQN706" s="125"/>
      <c r="WQO706" s="186"/>
      <c r="WQP706" s="186"/>
      <c r="WQQ706" s="125"/>
      <c r="WQR706" s="125"/>
      <c r="WQS706" s="186"/>
      <c r="WQT706" s="186"/>
      <c r="WQU706" s="125"/>
      <c r="WQV706" s="125"/>
      <c r="WQW706" s="186"/>
      <c r="WQX706" s="186"/>
      <c r="WQY706" s="125"/>
      <c r="WQZ706" s="125"/>
      <c r="WRA706" s="186"/>
      <c r="WRB706" s="186"/>
      <c r="WRC706" s="125"/>
      <c r="WRD706" s="125"/>
      <c r="WRE706" s="186"/>
      <c r="WRF706" s="186"/>
      <c r="WRG706" s="125"/>
      <c r="WRH706" s="125"/>
      <c r="WRI706" s="186"/>
      <c r="WRJ706" s="186"/>
      <c r="WRK706" s="125"/>
      <c r="WRL706" s="125"/>
      <c r="WRM706" s="186"/>
      <c r="WRN706" s="186"/>
      <c r="WRO706" s="125"/>
      <c r="WRP706" s="125"/>
      <c r="WRQ706" s="186"/>
      <c r="WRR706" s="186"/>
      <c r="WRS706" s="125"/>
      <c r="WRT706" s="125"/>
      <c r="WRU706" s="186"/>
      <c r="WRV706" s="186"/>
      <c r="WRW706" s="125"/>
      <c r="WRX706" s="125"/>
      <c r="WRY706" s="186"/>
      <c r="WRZ706" s="186"/>
      <c r="WSA706" s="125"/>
      <c r="WSB706" s="125"/>
      <c r="WSC706" s="186"/>
      <c r="WSD706" s="186"/>
      <c r="WSE706" s="125"/>
      <c r="WSF706" s="125"/>
      <c r="WSG706" s="186"/>
      <c r="WSH706" s="186"/>
      <c r="WSI706" s="125"/>
      <c r="WSJ706" s="125"/>
      <c r="WSK706" s="186"/>
      <c r="WSL706" s="186"/>
      <c r="WSM706" s="125"/>
      <c r="WSN706" s="125"/>
      <c r="WSO706" s="186"/>
      <c r="WSP706" s="186"/>
      <c r="WSQ706" s="125"/>
      <c r="WSR706" s="125"/>
      <c r="WSS706" s="186"/>
      <c r="WST706" s="186"/>
      <c r="WSU706" s="125"/>
      <c r="WSV706" s="125"/>
      <c r="WSW706" s="186"/>
      <c r="WSX706" s="186"/>
      <c r="WSY706" s="125"/>
      <c r="WSZ706" s="125"/>
      <c r="WTA706" s="186"/>
      <c r="WTB706" s="186"/>
      <c r="WTC706" s="125"/>
      <c r="WTD706" s="125"/>
      <c r="WTE706" s="186"/>
      <c r="WTF706" s="186"/>
      <c r="WTG706" s="125"/>
      <c r="WTH706" s="125"/>
      <c r="WTI706" s="186"/>
      <c r="WTJ706" s="186"/>
      <c r="WTK706" s="125"/>
      <c r="WTL706" s="125"/>
      <c r="WTM706" s="186"/>
      <c r="WTN706" s="186"/>
      <c r="WTO706" s="125"/>
      <c r="WTP706" s="125"/>
      <c r="WTQ706" s="186"/>
      <c r="WTR706" s="186"/>
      <c r="WTS706" s="125"/>
      <c r="WTT706" s="125"/>
      <c r="WTU706" s="186"/>
      <c r="WTV706" s="186"/>
      <c r="WTW706" s="125"/>
      <c r="WTX706" s="125"/>
      <c r="WTY706" s="186"/>
      <c r="WTZ706" s="186"/>
      <c r="WUA706" s="125"/>
      <c r="WUB706" s="125"/>
      <c r="WUC706" s="186"/>
      <c r="WUD706" s="186"/>
      <c r="WUE706" s="125"/>
      <c r="WUF706" s="125"/>
      <c r="WUG706" s="186"/>
      <c r="WUH706" s="186"/>
      <c r="WUI706" s="125"/>
      <c r="WUJ706" s="125"/>
      <c r="WUK706" s="186"/>
      <c r="WUL706" s="186"/>
      <c r="WUM706" s="125"/>
      <c r="WUN706" s="125"/>
      <c r="WUO706" s="186"/>
      <c r="WUP706" s="186"/>
      <c r="WUQ706" s="125"/>
      <c r="WUR706" s="125"/>
      <c r="WUS706" s="186"/>
      <c r="WUT706" s="186"/>
      <c r="WUU706" s="125"/>
      <c r="WUV706" s="125"/>
      <c r="WUW706" s="186"/>
      <c r="WUX706" s="186"/>
      <c r="WUY706" s="125"/>
      <c r="WUZ706" s="125"/>
      <c r="WVA706" s="186"/>
      <c r="WVB706" s="186"/>
      <c r="WVC706" s="125"/>
      <c r="WVD706" s="125"/>
      <c r="WVE706" s="186"/>
      <c r="WVF706" s="186"/>
      <c r="WVG706" s="125"/>
      <c r="WVH706" s="125"/>
      <c r="WVI706" s="186"/>
      <c r="WVJ706" s="186"/>
      <c r="WVK706" s="125"/>
      <c r="WVL706" s="125"/>
      <c r="WVM706" s="186"/>
      <c r="WVN706" s="186"/>
      <c r="WVO706" s="125"/>
      <c r="WVP706" s="125"/>
      <c r="WVQ706" s="186"/>
      <c r="WVR706" s="186"/>
      <c r="WVS706" s="125"/>
      <c r="WVT706" s="125"/>
      <c r="WVU706" s="186"/>
      <c r="WVV706" s="186"/>
      <c r="WVW706" s="125"/>
      <c r="WVX706" s="125"/>
      <c r="WVY706" s="186"/>
      <c r="WVZ706" s="186"/>
      <c r="WWA706" s="125"/>
      <c r="WWB706" s="125"/>
      <c r="WWC706" s="186"/>
      <c r="WWD706" s="186"/>
      <c r="WWE706" s="125"/>
      <c r="WWF706" s="125"/>
      <c r="WWG706" s="186"/>
      <c r="WWH706" s="186"/>
      <c r="WWI706" s="125"/>
      <c r="WWJ706" s="125"/>
      <c r="WWK706" s="186"/>
      <c r="WWL706" s="186"/>
      <c r="WWM706" s="125"/>
      <c r="WWN706" s="125"/>
      <c r="WWO706" s="186"/>
      <c r="WWP706" s="186"/>
      <c r="WWQ706" s="125"/>
      <c r="WWR706" s="125"/>
      <c r="WWS706" s="186"/>
      <c r="WWT706" s="186"/>
      <c r="WWU706" s="125"/>
      <c r="WWV706" s="125"/>
      <c r="WWW706" s="186"/>
      <c r="WWX706" s="186"/>
      <c r="WWY706" s="125"/>
      <c r="WWZ706" s="125"/>
      <c r="WXA706" s="186"/>
      <c r="WXB706" s="186"/>
      <c r="WXC706" s="125"/>
      <c r="WXD706" s="125"/>
      <c r="WXE706" s="186"/>
      <c r="WXF706" s="186"/>
      <c r="WXG706" s="125"/>
      <c r="WXH706" s="125"/>
      <c r="WXI706" s="186"/>
      <c r="WXJ706" s="186"/>
      <c r="WXK706" s="125"/>
      <c r="WXL706" s="125"/>
      <c r="WXM706" s="186"/>
      <c r="WXN706" s="186"/>
      <c r="WXO706" s="125"/>
      <c r="WXP706" s="125"/>
      <c r="WXQ706" s="186"/>
      <c r="WXR706" s="186"/>
      <c r="WXS706" s="125"/>
      <c r="WXT706" s="125"/>
      <c r="WXU706" s="186"/>
      <c r="WXV706" s="186"/>
      <c r="WXW706" s="125"/>
      <c r="WXX706" s="125"/>
      <c r="WXY706" s="186"/>
      <c r="WXZ706" s="186"/>
      <c r="WYA706" s="125"/>
      <c r="WYB706" s="125"/>
      <c r="WYC706" s="186"/>
      <c r="WYD706" s="186"/>
      <c r="WYE706" s="125"/>
      <c r="WYF706" s="125"/>
      <c r="WYG706" s="186"/>
      <c r="WYH706" s="186"/>
      <c r="WYI706" s="125"/>
      <c r="WYJ706" s="125"/>
      <c r="WYK706" s="186"/>
      <c r="WYL706" s="186"/>
      <c r="WYM706" s="125"/>
      <c r="WYN706" s="125"/>
      <c r="WYO706" s="186"/>
      <c r="WYP706" s="186"/>
      <c r="WYQ706" s="125"/>
      <c r="WYR706" s="125"/>
      <c r="WYS706" s="186"/>
      <c r="WYT706" s="186"/>
      <c r="WYU706" s="125"/>
      <c r="WYV706" s="125"/>
      <c r="WYW706" s="186"/>
      <c r="WYX706" s="186"/>
      <c r="WYY706" s="125"/>
      <c r="WYZ706" s="125"/>
      <c r="WZA706" s="186"/>
      <c r="WZB706" s="186"/>
      <c r="WZC706" s="125"/>
      <c r="WZD706" s="125"/>
      <c r="WZE706" s="186"/>
      <c r="WZF706" s="186"/>
      <c r="WZG706" s="125"/>
      <c r="WZH706" s="125"/>
      <c r="WZI706" s="186"/>
      <c r="WZJ706" s="186"/>
      <c r="WZK706" s="125"/>
      <c r="WZL706" s="125"/>
      <c r="WZM706" s="186"/>
      <c r="WZN706" s="186"/>
      <c r="WZO706" s="125"/>
      <c r="WZP706" s="125"/>
      <c r="WZQ706" s="186"/>
      <c r="WZR706" s="186"/>
      <c r="WZS706" s="125"/>
      <c r="WZT706" s="125"/>
      <c r="WZU706" s="186"/>
      <c r="WZV706" s="186"/>
      <c r="WZW706" s="125"/>
      <c r="WZX706" s="125"/>
      <c r="WZY706" s="186"/>
      <c r="WZZ706" s="186"/>
      <c r="XAA706" s="125"/>
      <c r="XAB706" s="125"/>
      <c r="XAC706" s="186"/>
      <c r="XAD706" s="186"/>
      <c r="XAE706" s="125"/>
      <c r="XAF706" s="125"/>
      <c r="XAG706" s="186"/>
      <c r="XAH706" s="186"/>
      <c r="XAI706" s="125"/>
      <c r="XAJ706" s="125"/>
      <c r="XAK706" s="186"/>
      <c r="XAL706" s="186"/>
      <c r="XAM706" s="125"/>
      <c r="XAN706" s="125"/>
      <c r="XAO706" s="186"/>
      <c r="XAP706" s="186"/>
      <c r="XAQ706" s="125"/>
      <c r="XAR706" s="125"/>
      <c r="XAS706" s="186"/>
      <c r="XAT706" s="186"/>
      <c r="XAU706" s="125"/>
      <c r="XAV706" s="125"/>
      <c r="XAW706" s="186"/>
      <c r="XAX706" s="186"/>
      <c r="XAY706" s="125"/>
      <c r="XAZ706" s="125"/>
      <c r="XBA706" s="186"/>
      <c r="XBB706" s="186"/>
      <c r="XBC706" s="125"/>
      <c r="XBD706" s="125"/>
      <c r="XBE706" s="186"/>
      <c r="XBF706" s="186"/>
      <c r="XBG706" s="125"/>
      <c r="XBH706" s="125"/>
      <c r="XBI706" s="186"/>
      <c r="XBJ706" s="186"/>
      <c r="XBK706" s="125"/>
      <c r="XBL706" s="125"/>
      <c r="XBM706" s="186"/>
      <c r="XBN706" s="186"/>
      <c r="XBO706" s="125"/>
      <c r="XBP706" s="125"/>
      <c r="XBQ706" s="186"/>
      <c r="XBR706" s="186"/>
      <c r="XBS706" s="125"/>
      <c r="XBT706" s="125"/>
      <c r="XBU706" s="186"/>
      <c r="XBV706" s="186"/>
      <c r="XBW706" s="125"/>
      <c r="XBX706" s="125"/>
      <c r="XBY706" s="186"/>
      <c r="XBZ706" s="186"/>
      <c r="XCA706" s="125"/>
      <c r="XCB706" s="125"/>
      <c r="XCC706" s="186"/>
      <c r="XCD706" s="186"/>
      <c r="XCE706" s="125"/>
      <c r="XCF706" s="125"/>
      <c r="XCG706" s="186"/>
      <c r="XCH706" s="186"/>
      <c r="XCI706" s="125"/>
      <c r="XCJ706" s="125"/>
      <c r="XCK706" s="186"/>
      <c r="XCL706" s="186"/>
      <c r="XCM706" s="125"/>
      <c r="XCN706" s="125"/>
      <c r="XCO706" s="186"/>
      <c r="XCP706" s="186"/>
      <c r="XCQ706" s="125"/>
      <c r="XCR706" s="125"/>
      <c r="XCS706" s="186"/>
      <c r="XCT706" s="186"/>
      <c r="XCU706" s="125"/>
      <c r="XCV706" s="125"/>
      <c r="XCW706" s="186"/>
      <c r="XCX706" s="186"/>
      <c r="XCY706" s="125"/>
      <c r="XCZ706" s="125"/>
      <c r="XDA706" s="186"/>
      <c r="XDB706" s="186"/>
      <c r="XDC706" s="125"/>
      <c r="XDD706" s="125"/>
      <c r="XDE706" s="186"/>
      <c r="XDF706" s="186"/>
      <c r="XDG706" s="125"/>
      <c r="XDH706" s="125"/>
      <c r="XDI706" s="186"/>
      <c r="XDJ706" s="186"/>
      <c r="XDK706" s="125"/>
      <c r="XDL706" s="125"/>
      <c r="XDM706" s="186"/>
      <c r="XDN706" s="186"/>
      <c r="XDO706" s="125"/>
      <c r="XDP706" s="125"/>
      <c r="XDQ706" s="186"/>
      <c r="XDR706" s="186"/>
      <c r="XDS706" s="125"/>
      <c r="XDT706" s="125"/>
      <c r="XDU706" s="186"/>
      <c r="XDV706" s="186"/>
      <c r="XDW706" s="125"/>
      <c r="XDX706" s="125"/>
      <c r="XDY706" s="186"/>
      <c r="XDZ706" s="186"/>
      <c r="XEA706" s="125"/>
      <c r="XEB706" s="125"/>
      <c r="XEC706" s="186"/>
      <c r="XED706" s="186"/>
      <c r="XEE706" s="125"/>
      <c r="XEF706" s="125"/>
      <c r="XEG706" s="186"/>
      <c r="XEH706" s="186"/>
      <c r="XEI706" s="125"/>
      <c r="XEJ706" s="125"/>
      <c r="XEK706" s="186"/>
      <c r="XEL706" s="186"/>
      <c r="XEM706" s="125"/>
      <c r="XEN706" s="125"/>
      <c r="XEO706" s="186"/>
      <c r="XEP706" s="186"/>
      <c r="XEQ706" s="125"/>
      <c r="XER706" s="125"/>
      <c r="XES706" s="186"/>
      <c r="XET706" s="186"/>
      <c r="XEU706" s="125"/>
      <c r="XEV706" s="125"/>
      <c r="XEW706" s="186"/>
      <c r="XEX706" s="186"/>
      <c r="XEY706" s="125"/>
      <c r="XEZ706" s="125"/>
      <c r="XFA706" s="186"/>
      <c r="XFB706" s="186"/>
      <c r="XFC706" s="125"/>
      <c r="XFD706" s="125"/>
    </row>
    <row r="707" spans="1:6" ht="12.75">
      <c r="A707" s="38" t="s">
        <v>1206</v>
      </c>
      <c r="B707" s="38"/>
      <c r="C707" s="38"/>
      <c r="D707" s="38">
        <v>364</v>
      </c>
      <c r="F707" s="38">
        <v>203</v>
      </c>
    </row>
    <row r="708" spans="1:8" ht="12.75">
      <c r="A708" s="132" t="s">
        <v>426</v>
      </c>
      <c r="B708" s="126"/>
      <c r="C708" s="126"/>
      <c r="D708" s="126">
        <f>SUM(D510:D707)</f>
        <v>2188</v>
      </c>
      <c r="E708" s="126"/>
      <c r="F708" s="126">
        <f>SUM(F510:F707)</f>
        <v>2016</v>
      </c>
      <c r="G708" s="126">
        <f>SUM(G510:G707)</f>
        <v>111</v>
      </c>
      <c r="H708" s="126">
        <f>SUM(H510:H707)</f>
        <v>1282</v>
      </c>
    </row>
    <row r="709" spans="1:8" ht="12.75">
      <c r="A709" s="38" t="s">
        <v>1208</v>
      </c>
      <c r="B709" s="38"/>
      <c r="C709" s="38"/>
      <c r="D709" s="38">
        <v>29</v>
      </c>
      <c r="F709" s="38">
        <v>49</v>
      </c>
      <c r="H709" s="4">
        <v>1</v>
      </c>
    </row>
    <row r="710" spans="1:8" ht="12.75">
      <c r="A710" s="38" t="s">
        <v>1207</v>
      </c>
      <c r="B710" s="38"/>
      <c r="C710" s="38"/>
      <c r="D710" s="38">
        <v>25</v>
      </c>
      <c r="F710" s="38">
        <v>2</v>
      </c>
      <c r="H710" s="4">
        <v>1</v>
      </c>
    </row>
    <row r="711" spans="1:8" ht="12.75">
      <c r="A711" s="38" t="s">
        <v>1209</v>
      </c>
      <c r="B711" s="38"/>
      <c r="C711" s="38"/>
      <c r="D711" s="38">
        <v>161</v>
      </c>
      <c r="F711" s="38">
        <v>77</v>
      </c>
      <c r="H711" s="4">
        <v>103</v>
      </c>
    </row>
    <row r="712" spans="1:6" ht="12.75">
      <c r="A712" s="38" t="s">
        <v>1210</v>
      </c>
      <c r="B712" s="38"/>
      <c r="C712" s="38"/>
      <c r="D712" s="38">
        <v>7</v>
      </c>
      <c r="F712" s="38">
        <v>2</v>
      </c>
    </row>
    <row r="713" spans="1:8" ht="12.75">
      <c r="A713" s="38" t="s">
        <v>420</v>
      </c>
      <c r="B713" s="38"/>
      <c r="C713" s="38"/>
      <c r="D713" s="38">
        <v>307</v>
      </c>
      <c r="F713" s="38">
        <v>209</v>
      </c>
      <c r="H713" s="4">
        <v>118</v>
      </c>
    </row>
    <row r="714" spans="1:8" ht="12.75">
      <c r="A714" s="38" t="s">
        <v>1217</v>
      </c>
      <c r="B714" s="38"/>
      <c r="C714" s="38"/>
      <c r="D714" s="38">
        <v>13</v>
      </c>
      <c r="F714" s="38">
        <v>1</v>
      </c>
      <c r="H714" s="4">
        <v>5</v>
      </c>
    </row>
    <row r="715" spans="1:4" ht="12.75">
      <c r="A715" s="38" t="s">
        <v>1211</v>
      </c>
      <c r="B715" s="38"/>
      <c r="C715" s="38"/>
      <c r="D715" s="38">
        <v>1</v>
      </c>
    </row>
    <row r="716" spans="1:8" ht="12.75">
      <c r="A716" s="38" t="s">
        <v>418</v>
      </c>
      <c r="B716" s="38"/>
      <c r="C716" s="38"/>
      <c r="D716" s="38">
        <v>211</v>
      </c>
      <c r="F716" s="38">
        <v>242</v>
      </c>
      <c r="H716" s="4">
        <v>145</v>
      </c>
    </row>
    <row r="717" spans="1:8" ht="12.75">
      <c r="A717" s="38" t="s">
        <v>1212</v>
      </c>
      <c r="B717" s="38"/>
      <c r="C717" s="38"/>
      <c r="D717" s="38">
        <v>3</v>
      </c>
      <c r="H717" s="4">
        <v>3</v>
      </c>
    </row>
    <row r="718" spans="1:8" ht="12.75">
      <c r="A718" s="38" t="s">
        <v>1323</v>
      </c>
      <c r="B718" s="38"/>
      <c r="C718" s="38"/>
      <c r="D718" s="38"/>
      <c r="H718" s="4">
        <v>1</v>
      </c>
    </row>
    <row r="719" spans="1:8" ht="12.75">
      <c r="A719" s="38" t="s">
        <v>460</v>
      </c>
      <c r="B719" s="38"/>
      <c r="C719" s="38"/>
      <c r="D719" s="38">
        <v>171</v>
      </c>
      <c r="F719" s="38">
        <v>13</v>
      </c>
      <c r="H719" s="4">
        <v>5</v>
      </c>
    </row>
    <row r="720" spans="1:8" ht="12.75">
      <c r="A720" s="38" t="s">
        <v>1275</v>
      </c>
      <c r="B720" s="38"/>
      <c r="C720" s="38"/>
      <c r="F720" s="38">
        <v>1</v>
      </c>
      <c r="H720" s="4">
        <v>1</v>
      </c>
    </row>
    <row r="721" spans="1:8" ht="12.75">
      <c r="A721" s="38" t="s">
        <v>1213</v>
      </c>
      <c r="B721" s="38"/>
      <c r="C721" s="38"/>
      <c r="D721" s="38">
        <v>46</v>
      </c>
      <c r="F721" s="38">
        <v>7</v>
      </c>
      <c r="H721" s="4">
        <v>1</v>
      </c>
    </row>
    <row r="722" spans="1:8" ht="12.75">
      <c r="A722" s="38" t="s">
        <v>1214</v>
      </c>
      <c r="B722" s="38"/>
      <c r="C722" s="38"/>
      <c r="D722" s="38">
        <v>1</v>
      </c>
      <c r="H722" s="4">
        <v>2</v>
      </c>
    </row>
    <row r="723" spans="1:8" ht="12.75">
      <c r="A723" s="38" t="s">
        <v>1215</v>
      </c>
      <c r="B723" s="38"/>
      <c r="C723" s="38"/>
      <c r="D723" s="38">
        <v>33</v>
      </c>
      <c r="F723" s="38">
        <v>11</v>
      </c>
      <c r="H723" s="4">
        <v>12</v>
      </c>
    </row>
    <row r="724" spans="1:8" ht="12.75">
      <c r="A724" s="38" t="s">
        <v>1216</v>
      </c>
      <c r="B724" s="38"/>
      <c r="C724" s="38"/>
      <c r="D724" s="38">
        <v>3</v>
      </c>
      <c r="F724" s="38">
        <v>8</v>
      </c>
      <c r="H724" s="4">
        <v>11</v>
      </c>
    </row>
    <row r="725" spans="1:4" ht="12.75">
      <c r="A725" s="38" t="s">
        <v>459</v>
      </c>
      <c r="B725" s="38"/>
      <c r="C725" s="38"/>
      <c r="D725" s="38">
        <v>32</v>
      </c>
    </row>
    <row r="726" spans="1:4" ht="12.75">
      <c r="A726" s="38" t="s">
        <v>1225</v>
      </c>
      <c r="B726" s="38"/>
      <c r="C726" s="38"/>
      <c r="D726" s="38">
        <v>1</v>
      </c>
    </row>
    <row r="727" spans="1:8" ht="12.75">
      <c r="A727" s="38" t="s">
        <v>1276</v>
      </c>
      <c r="B727" s="38"/>
      <c r="C727" s="38"/>
      <c r="F727" s="38">
        <v>38</v>
      </c>
      <c r="H727" s="4">
        <v>1</v>
      </c>
    </row>
    <row r="728" spans="1:4" ht="12.75">
      <c r="A728" s="38" t="s">
        <v>1218</v>
      </c>
      <c r="B728" s="38"/>
      <c r="C728" s="38"/>
      <c r="D728" s="38">
        <v>1</v>
      </c>
    </row>
    <row r="729" spans="1:8" ht="12.75">
      <c r="A729" s="38" t="s">
        <v>1219</v>
      </c>
      <c r="B729" s="38"/>
      <c r="C729" s="38"/>
      <c r="D729" s="38">
        <v>844</v>
      </c>
      <c r="F729" s="38">
        <v>474</v>
      </c>
      <c r="H729" s="4">
        <v>361</v>
      </c>
    </row>
    <row r="730" spans="1:6" ht="12.75">
      <c r="A730" s="187" t="s">
        <v>1278</v>
      </c>
      <c r="B730" s="187"/>
      <c r="C730" s="187"/>
      <c r="F730" s="187">
        <v>3</v>
      </c>
    </row>
    <row r="731" spans="1:8" ht="12.75">
      <c r="A731" s="38" t="s">
        <v>1220</v>
      </c>
      <c r="B731" s="38"/>
      <c r="C731" s="38"/>
      <c r="D731" s="38">
        <v>33</v>
      </c>
      <c r="F731" s="38">
        <v>34</v>
      </c>
      <c r="H731" s="4">
        <v>25</v>
      </c>
    </row>
    <row r="732" spans="1:8" ht="12.75">
      <c r="A732" s="38" t="s">
        <v>1221</v>
      </c>
      <c r="B732" s="38"/>
      <c r="C732" s="38"/>
      <c r="D732" s="38">
        <v>47</v>
      </c>
      <c r="F732" s="38">
        <v>24</v>
      </c>
      <c r="H732" s="4">
        <v>8</v>
      </c>
    </row>
    <row r="733" spans="1:4" ht="12.75">
      <c r="A733" s="38" t="s">
        <v>1222</v>
      </c>
      <c r="B733" s="38"/>
      <c r="C733" s="38"/>
      <c r="D733" s="38">
        <v>2</v>
      </c>
    </row>
    <row r="734" spans="1:8" ht="12.75">
      <c r="A734" s="38" t="s">
        <v>1223</v>
      </c>
      <c r="B734" s="38"/>
      <c r="C734" s="38"/>
      <c r="D734" s="38">
        <v>1</v>
      </c>
      <c r="F734" s="38">
        <v>14</v>
      </c>
      <c r="H734" s="4">
        <v>1</v>
      </c>
    </row>
    <row r="735" spans="1:6" ht="12.75">
      <c r="A735" s="38" t="s">
        <v>458</v>
      </c>
      <c r="B735" s="38"/>
      <c r="C735" s="38"/>
      <c r="D735" s="38">
        <v>1</v>
      </c>
      <c r="F735" s="38">
        <v>2</v>
      </c>
    </row>
    <row r="736" spans="1:8" ht="12.75">
      <c r="A736" s="38" t="s">
        <v>1224</v>
      </c>
      <c r="B736" s="38"/>
      <c r="C736" s="38"/>
      <c r="D736" s="38">
        <v>7</v>
      </c>
      <c r="F736" s="38">
        <v>9</v>
      </c>
      <c r="H736" s="4">
        <v>5</v>
      </c>
    </row>
    <row r="737" spans="1:6" ht="12.75">
      <c r="A737" s="38" t="s">
        <v>1277</v>
      </c>
      <c r="B737" s="38"/>
      <c r="C737" s="38"/>
      <c r="F737" s="38">
        <v>1</v>
      </c>
    </row>
    <row r="738" spans="1:4" ht="12.75">
      <c r="A738" s="38" t="s">
        <v>1226</v>
      </c>
      <c r="B738" s="38"/>
      <c r="C738" s="38"/>
      <c r="D738" s="38">
        <v>1</v>
      </c>
    </row>
    <row r="739" spans="1:8" ht="12.75">
      <c r="A739" s="38" t="s">
        <v>1322</v>
      </c>
      <c r="B739" s="38"/>
      <c r="C739" s="38"/>
      <c r="D739" s="38"/>
      <c r="H739" s="4">
        <v>1</v>
      </c>
    </row>
    <row r="740" spans="1:4" ht="12.75">
      <c r="A740" s="38" t="s">
        <v>1227</v>
      </c>
      <c r="B740" s="38"/>
      <c r="C740" s="38"/>
      <c r="D740" s="38">
        <v>2</v>
      </c>
    </row>
    <row r="741" spans="1:8" ht="12.75">
      <c r="A741" s="185" t="s">
        <v>427</v>
      </c>
      <c r="B741" s="185"/>
      <c r="C741" s="185"/>
      <c r="D741" s="185">
        <f>SUM(D709:D740)</f>
        <v>1983</v>
      </c>
      <c r="E741" s="126"/>
      <c r="F741" s="126">
        <f>SUM(F709:F740)</f>
        <v>1221</v>
      </c>
      <c r="G741" s="126"/>
      <c r="H741" s="126">
        <f>SUM(H709:H740)</f>
        <v>811</v>
      </c>
    </row>
    <row r="742" spans="1:8" ht="12.75">
      <c r="A742" s="38" t="s">
        <v>1228</v>
      </c>
      <c r="B742" s="38"/>
      <c r="C742" s="38"/>
      <c r="D742" s="38">
        <v>5494</v>
      </c>
      <c r="F742" s="38">
        <v>2083</v>
      </c>
      <c r="G742" s="38"/>
      <c r="H742" s="4">
        <v>6878</v>
      </c>
    </row>
    <row r="743" spans="1:8" ht="12.75">
      <c r="A743" s="132" t="s">
        <v>14</v>
      </c>
      <c r="B743" s="126"/>
      <c r="C743" s="126"/>
      <c r="D743" s="126">
        <f>SUM(D742+D741+D708)</f>
        <v>9665</v>
      </c>
      <c r="E743" s="126"/>
      <c r="F743" s="126">
        <f>SUM(F742+F741+F708)</f>
        <v>5320</v>
      </c>
      <c r="G743" s="126"/>
      <c r="H743" s="126">
        <f>SUM(H742+H741+H708)</f>
        <v>8971</v>
      </c>
    </row>
    <row r="746" ht="12.75">
      <c r="A746" s="3" t="s">
        <v>0</v>
      </c>
    </row>
  </sheetData>
  <mergeCells count="1">
    <mergeCell ref="A509:B50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5"/>
  <sheetViews>
    <sheetView workbookViewId="0" topLeftCell="A1"/>
  </sheetViews>
  <sheetFormatPr defaultColWidth="11.57421875" defaultRowHeight="12.75"/>
  <cols>
    <col min="1" max="1" width="40.421875" style="4" customWidth="1"/>
    <col min="2" max="4" width="16.7109375" style="4" customWidth="1"/>
    <col min="5" max="5" width="34.00390625" style="4" customWidth="1"/>
    <col min="6" max="7" width="16.7109375" style="4" customWidth="1"/>
    <col min="8" max="8" width="19.00390625" style="4" customWidth="1"/>
    <col min="9" max="9" width="33.7109375" style="4" customWidth="1"/>
    <col min="10" max="11" width="16.7109375" style="4" customWidth="1"/>
    <col min="12" max="16384" width="11.57421875" style="4" customWidth="1"/>
  </cols>
  <sheetData>
    <row r="2" ht="22.5" customHeight="1">
      <c r="A2" s="18" t="s">
        <v>1348</v>
      </c>
    </row>
    <row r="3" ht="12.75">
      <c r="A3" s="3"/>
    </row>
    <row r="4" spans="1:11" ht="12.75">
      <c r="A4" s="43"/>
      <c r="B4" s="5">
        <v>2015</v>
      </c>
      <c r="C4" s="6"/>
      <c r="E4" s="43"/>
      <c r="F4" s="5">
        <v>2016</v>
      </c>
      <c r="G4" s="6"/>
      <c r="I4" s="43"/>
      <c r="J4" s="5">
        <v>2017</v>
      </c>
      <c r="K4" s="6"/>
    </row>
    <row r="5" spans="1:11" s="10" customFormat="1" ht="12.75" thickBot="1">
      <c r="A5" s="7" t="s">
        <v>15</v>
      </c>
      <c r="B5" s="8" t="s">
        <v>9</v>
      </c>
      <c r="C5" s="9" t="s">
        <v>10</v>
      </c>
      <c r="E5" s="7" t="s">
        <v>15</v>
      </c>
      <c r="F5" s="8" t="s">
        <v>9</v>
      </c>
      <c r="G5" s="9" t="s">
        <v>10</v>
      </c>
      <c r="I5" s="7" t="s">
        <v>15</v>
      </c>
      <c r="J5" s="8" t="s">
        <v>9</v>
      </c>
      <c r="K5" s="9" t="s">
        <v>10</v>
      </c>
    </row>
    <row r="6" spans="1:11" s="10" customFormat="1" ht="12.75" thickTop="1">
      <c r="A6" s="44" t="s">
        <v>153</v>
      </c>
      <c r="B6" s="45">
        <v>25</v>
      </c>
      <c r="C6" s="45">
        <v>30</v>
      </c>
      <c r="E6" s="44" t="s">
        <v>251</v>
      </c>
      <c r="F6" s="45">
        <v>135</v>
      </c>
      <c r="G6" s="45">
        <v>135</v>
      </c>
      <c r="I6" s="44" t="s">
        <v>156</v>
      </c>
      <c r="J6" s="45">
        <v>118</v>
      </c>
      <c r="K6" s="45">
        <v>118</v>
      </c>
    </row>
    <row r="7" spans="1:11" s="10" customFormat="1" ht="12.75">
      <c r="A7" s="44" t="s">
        <v>190</v>
      </c>
      <c r="B7" s="45">
        <v>1</v>
      </c>
      <c r="C7" s="45">
        <v>24</v>
      </c>
      <c r="E7" s="44" t="s">
        <v>155</v>
      </c>
      <c r="F7" s="45">
        <v>12</v>
      </c>
      <c r="G7" s="45">
        <v>18</v>
      </c>
      <c r="I7" s="44" t="s">
        <v>253</v>
      </c>
      <c r="J7" s="45">
        <v>35</v>
      </c>
      <c r="K7" s="45">
        <v>35</v>
      </c>
    </row>
    <row r="8" spans="1:11" ht="12.75">
      <c r="A8" s="44" t="s">
        <v>191</v>
      </c>
      <c r="B8" s="45">
        <v>13</v>
      </c>
      <c r="C8" s="45">
        <v>13</v>
      </c>
      <c r="E8" s="44" t="s">
        <v>192</v>
      </c>
      <c r="F8" s="45">
        <v>7</v>
      </c>
      <c r="G8" s="45">
        <v>15</v>
      </c>
      <c r="I8" s="44" t="s">
        <v>153</v>
      </c>
      <c r="J8" s="45">
        <v>22</v>
      </c>
      <c r="K8" s="45">
        <v>22</v>
      </c>
    </row>
    <row r="9" spans="1:11" ht="12.75">
      <c r="A9" s="44" t="s">
        <v>155</v>
      </c>
      <c r="B9" s="45">
        <v>11</v>
      </c>
      <c r="C9" s="45">
        <v>12</v>
      </c>
      <c r="E9" s="44" t="s">
        <v>252</v>
      </c>
      <c r="F9" s="45">
        <v>15</v>
      </c>
      <c r="G9" s="45">
        <v>15</v>
      </c>
      <c r="I9" s="44" t="s">
        <v>290</v>
      </c>
      <c r="J9" s="45">
        <v>20</v>
      </c>
      <c r="K9" s="45">
        <v>20</v>
      </c>
    </row>
    <row r="10" spans="1:11" ht="12.75">
      <c r="A10" s="44" t="s">
        <v>519</v>
      </c>
      <c r="B10" s="45">
        <v>11</v>
      </c>
      <c r="C10" s="45">
        <v>11</v>
      </c>
      <c r="E10" s="44" t="s">
        <v>153</v>
      </c>
      <c r="F10" s="45">
        <v>14</v>
      </c>
      <c r="G10" s="45">
        <v>15</v>
      </c>
      <c r="I10" s="44" t="s">
        <v>291</v>
      </c>
      <c r="J10" s="45">
        <v>18</v>
      </c>
      <c r="K10" s="45">
        <v>18</v>
      </c>
    </row>
    <row r="11" spans="1:11" ht="12.75">
      <c r="A11" s="44" t="s">
        <v>520</v>
      </c>
      <c r="B11" s="45">
        <v>1</v>
      </c>
      <c r="C11" s="45">
        <v>9</v>
      </c>
      <c r="E11" s="44" t="s">
        <v>154</v>
      </c>
      <c r="F11" s="45">
        <v>13</v>
      </c>
      <c r="G11" s="45">
        <v>13</v>
      </c>
      <c r="I11" s="44" t="s">
        <v>155</v>
      </c>
      <c r="J11" s="45">
        <v>9</v>
      </c>
      <c r="K11" s="45">
        <v>13</v>
      </c>
    </row>
    <row r="12" spans="1:11" ht="12.75">
      <c r="A12" s="44" t="s">
        <v>192</v>
      </c>
      <c r="B12" s="45">
        <v>8</v>
      </c>
      <c r="C12" s="45">
        <v>8</v>
      </c>
      <c r="E12" s="44" t="s">
        <v>253</v>
      </c>
      <c r="F12" s="45">
        <v>12</v>
      </c>
      <c r="G12" s="45">
        <v>12</v>
      </c>
      <c r="I12" s="44" t="s">
        <v>103</v>
      </c>
      <c r="J12" s="45">
        <v>3</v>
      </c>
      <c r="K12" s="45">
        <v>7</v>
      </c>
    </row>
    <row r="13" spans="1:11" ht="12.75">
      <c r="A13" s="44" t="s">
        <v>156</v>
      </c>
      <c r="B13" s="45">
        <v>8</v>
      </c>
      <c r="C13" s="45">
        <v>8</v>
      </c>
      <c r="E13" s="44" t="s">
        <v>156</v>
      </c>
      <c r="F13" s="45">
        <v>11</v>
      </c>
      <c r="G13" s="45">
        <v>11</v>
      </c>
      <c r="I13" s="44" t="s">
        <v>293</v>
      </c>
      <c r="J13" s="45">
        <v>5</v>
      </c>
      <c r="K13" s="45">
        <v>5</v>
      </c>
    </row>
    <row r="14" spans="1:11" ht="12.75">
      <c r="A14" s="44" t="s">
        <v>103</v>
      </c>
      <c r="B14" s="45">
        <v>8</v>
      </c>
      <c r="C14" s="45">
        <v>8</v>
      </c>
      <c r="E14" s="44" t="s">
        <v>490</v>
      </c>
      <c r="F14" s="45">
        <v>6</v>
      </c>
      <c r="G14" s="45">
        <v>6</v>
      </c>
      <c r="I14" s="44" t="s">
        <v>473</v>
      </c>
      <c r="J14" s="45">
        <v>5</v>
      </c>
      <c r="K14" s="45">
        <v>5</v>
      </c>
    </row>
    <row r="15" spans="1:11" ht="12.75">
      <c r="A15" s="44" t="s">
        <v>500</v>
      </c>
      <c r="B15" s="45">
        <v>1</v>
      </c>
      <c r="C15" s="45">
        <v>5</v>
      </c>
      <c r="E15" s="44" t="s">
        <v>491</v>
      </c>
      <c r="F15" s="45">
        <v>2</v>
      </c>
      <c r="G15" s="45">
        <v>6</v>
      </c>
      <c r="I15" s="44" t="s">
        <v>474</v>
      </c>
      <c r="J15" s="45">
        <v>1</v>
      </c>
      <c r="K15" s="45">
        <v>4</v>
      </c>
    </row>
    <row r="16" spans="1:11" ht="12.75">
      <c r="A16" s="44" t="s">
        <v>491</v>
      </c>
      <c r="B16" s="45">
        <v>2</v>
      </c>
      <c r="C16" s="45">
        <v>5</v>
      </c>
      <c r="E16" s="44" t="s">
        <v>479</v>
      </c>
      <c r="F16" s="45">
        <v>1</v>
      </c>
      <c r="G16" s="45">
        <v>3</v>
      </c>
      <c r="I16" s="44" t="s">
        <v>475</v>
      </c>
      <c r="J16" s="45">
        <v>4</v>
      </c>
      <c r="K16" s="45">
        <v>4</v>
      </c>
    </row>
    <row r="17" spans="1:11" ht="12.75">
      <c r="A17" s="44" t="s">
        <v>501</v>
      </c>
      <c r="B17" s="45">
        <v>4</v>
      </c>
      <c r="C17" s="45">
        <v>4</v>
      </c>
      <c r="E17" s="44" t="s">
        <v>301</v>
      </c>
      <c r="F17" s="45">
        <v>2</v>
      </c>
      <c r="G17" s="45">
        <v>3</v>
      </c>
      <c r="I17" s="44" t="s">
        <v>476</v>
      </c>
      <c r="J17" s="45">
        <v>2</v>
      </c>
      <c r="K17" s="45">
        <v>3</v>
      </c>
    </row>
    <row r="18" spans="1:11" ht="12.75">
      <c r="A18" s="44" t="s">
        <v>502</v>
      </c>
      <c r="B18" s="45">
        <v>4</v>
      </c>
      <c r="C18" s="45">
        <v>4</v>
      </c>
      <c r="E18" s="44" t="s">
        <v>293</v>
      </c>
      <c r="F18" s="45">
        <v>3</v>
      </c>
      <c r="G18" s="45">
        <v>3</v>
      </c>
      <c r="I18" s="44" t="s">
        <v>477</v>
      </c>
      <c r="J18" s="45">
        <v>3</v>
      </c>
      <c r="K18" s="45">
        <v>3</v>
      </c>
    </row>
    <row r="19" spans="1:11" ht="12.75">
      <c r="A19" s="44" t="s">
        <v>290</v>
      </c>
      <c r="B19" s="45">
        <v>4</v>
      </c>
      <c r="C19" s="45">
        <v>4</v>
      </c>
      <c r="E19" s="44" t="s">
        <v>492</v>
      </c>
      <c r="F19" s="45">
        <v>1</v>
      </c>
      <c r="G19" s="45">
        <v>2</v>
      </c>
      <c r="I19" s="44" t="s">
        <v>478</v>
      </c>
      <c r="J19" s="45">
        <v>1</v>
      </c>
      <c r="K19" s="45">
        <v>2</v>
      </c>
    </row>
    <row r="20" spans="1:11" ht="12.75">
      <c r="A20" s="44" t="s">
        <v>503</v>
      </c>
      <c r="B20" s="45">
        <v>1</v>
      </c>
      <c r="C20" s="45">
        <v>4</v>
      </c>
      <c r="E20" s="44" t="s">
        <v>493</v>
      </c>
      <c r="F20" s="45">
        <v>2</v>
      </c>
      <c r="G20" s="45">
        <v>2</v>
      </c>
      <c r="I20" s="44" t="s">
        <v>479</v>
      </c>
      <c r="J20" s="45">
        <v>1</v>
      </c>
      <c r="K20" s="45">
        <v>2</v>
      </c>
    </row>
    <row r="21" spans="1:11" ht="12.75">
      <c r="A21" s="44" t="s">
        <v>504</v>
      </c>
      <c r="B21" s="45">
        <v>3</v>
      </c>
      <c r="C21" s="45">
        <v>3</v>
      </c>
      <c r="E21" s="44" t="s">
        <v>290</v>
      </c>
      <c r="F21" s="45">
        <v>2</v>
      </c>
      <c r="G21" s="45">
        <v>2</v>
      </c>
      <c r="I21" s="44" t="s">
        <v>301</v>
      </c>
      <c r="J21" s="45">
        <v>2</v>
      </c>
      <c r="K21" s="45">
        <v>2</v>
      </c>
    </row>
    <row r="22" spans="1:11" ht="12.75">
      <c r="A22" s="44" t="s">
        <v>252</v>
      </c>
      <c r="B22" s="45">
        <v>3</v>
      </c>
      <c r="C22" s="45">
        <v>3</v>
      </c>
      <c r="E22" s="44" t="s">
        <v>480</v>
      </c>
      <c r="F22" s="45">
        <v>1</v>
      </c>
      <c r="G22" s="45">
        <v>1</v>
      </c>
      <c r="I22" s="44" t="s">
        <v>480</v>
      </c>
      <c r="J22" s="45">
        <v>2</v>
      </c>
      <c r="K22" s="45">
        <v>2</v>
      </c>
    </row>
    <row r="23" spans="1:11" ht="12.75">
      <c r="A23" s="44" t="s">
        <v>293</v>
      </c>
      <c r="B23" s="45">
        <v>3</v>
      </c>
      <c r="C23" s="45">
        <v>3</v>
      </c>
      <c r="E23" s="44" t="s">
        <v>494</v>
      </c>
      <c r="F23" s="45">
        <v>1</v>
      </c>
      <c r="G23" s="45">
        <v>1</v>
      </c>
      <c r="I23" s="44" t="s">
        <v>481</v>
      </c>
      <c r="J23" s="45">
        <v>2</v>
      </c>
      <c r="K23" s="45">
        <v>2</v>
      </c>
    </row>
    <row r="24" spans="1:11" ht="12.75">
      <c r="A24" s="44" t="s">
        <v>479</v>
      </c>
      <c r="B24" s="45">
        <v>2</v>
      </c>
      <c r="C24" s="45">
        <v>2</v>
      </c>
      <c r="E24" s="44" t="s">
        <v>495</v>
      </c>
      <c r="F24" s="45">
        <v>1</v>
      </c>
      <c r="G24" s="45">
        <v>1</v>
      </c>
      <c r="I24" s="44" t="s">
        <v>482</v>
      </c>
      <c r="J24" s="45">
        <v>2</v>
      </c>
      <c r="K24" s="45">
        <v>2</v>
      </c>
    </row>
    <row r="25" spans="1:11" ht="12.75">
      <c r="A25" s="44" t="s">
        <v>505</v>
      </c>
      <c r="B25" s="45">
        <v>1</v>
      </c>
      <c r="C25" s="45">
        <v>2</v>
      </c>
      <c r="E25" s="44" t="s">
        <v>496</v>
      </c>
      <c r="F25" s="45">
        <v>1</v>
      </c>
      <c r="G25" s="45">
        <v>1</v>
      </c>
      <c r="I25" s="44" t="s">
        <v>252</v>
      </c>
      <c r="J25" s="45">
        <v>2</v>
      </c>
      <c r="K25" s="45">
        <v>2</v>
      </c>
    </row>
    <row r="26" spans="1:11" ht="12.75">
      <c r="A26" s="44" t="s">
        <v>506</v>
      </c>
      <c r="B26" s="45">
        <v>2</v>
      </c>
      <c r="C26" s="45">
        <v>2</v>
      </c>
      <c r="E26" s="44" t="s">
        <v>497</v>
      </c>
      <c r="F26" s="45">
        <v>1</v>
      </c>
      <c r="G26" s="45">
        <v>1</v>
      </c>
      <c r="I26" s="44" t="s">
        <v>251</v>
      </c>
      <c r="J26" s="45">
        <v>2</v>
      </c>
      <c r="K26" s="45">
        <v>2</v>
      </c>
    </row>
    <row r="27" spans="1:11" ht="12.75">
      <c r="A27" s="44" t="s">
        <v>484</v>
      </c>
      <c r="B27" s="45">
        <v>2</v>
      </c>
      <c r="C27" s="45">
        <v>2</v>
      </c>
      <c r="E27" s="44" t="s">
        <v>498</v>
      </c>
      <c r="F27" s="45">
        <v>1</v>
      </c>
      <c r="G27" s="45">
        <v>1</v>
      </c>
      <c r="I27" s="44" t="s">
        <v>483</v>
      </c>
      <c r="J27" s="45">
        <v>1</v>
      </c>
      <c r="K27" s="45">
        <v>1</v>
      </c>
    </row>
    <row r="28" spans="1:11" ht="12.75">
      <c r="A28" s="44" t="s">
        <v>507</v>
      </c>
      <c r="B28" s="45">
        <v>1</v>
      </c>
      <c r="C28" s="45">
        <v>2</v>
      </c>
      <c r="E28" s="44" t="s">
        <v>103</v>
      </c>
      <c r="F28" s="45">
        <v>1</v>
      </c>
      <c r="G28" s="45">
        <v>1</v>
      </c>
      <c r="I28" s="44" t="s">
        <v>484</v>
      </c>
      <c r="J28" s="45">
        <v>1</v>
      </c>
      <c r="K28" s="45">
        <v>1</v>
      </c>
    </row>
    <row r="29" spans="1:11" ht="12.75">
      <c r="A29" s="44" t="s">
        <v>490</v>
      </c>
      <c r="B29" s="45">
        <v>2</v>
      </c>
      <c r="C29" s="45">
        <v>2</v>
      </c>
      <c r="E29" s="44" t="s">
        <v>499</v>
      </c>
      <c r="F29" s="45">
        <v>1</v>
      </c>
      <c r="G29" s="45">
        <v>1</v>
      </c>
      <c r="I29" s="44" t="s">
        <v>485</v>
      </c>
      <c r="J29" s="45">
        <v>1</v>
      </c>
      <c r="K29" s="45">
        <v>1</v>
      </c>
    </row>
    <row r="30" spans="1:11" ht="12.75">
      <c r="A30" s="44" t="s">
        <v>301</v>
      </c>
      <c r="B30" s="45">
        <v>2</v>
      </c>
      <c r="C30" s="45">
        <v>2</v>
      </c>
      <c r="E30" s="44" t="s">
        <v>484</v>
      </c>
      <c r="F30" s="45">
        <v>1</v>
      </c>
      <c r="G30" s="45">
        <v>1</v>
      </c>
      <c r="I30" s="44" t="s">
        <v>486</v>
      </c>
      <c r="J30" s="45">
        <v>1</v>
      </c>
      <c r="K30" s="45">
        <v>1</v>
      </c>
    </row>
    <row r="31" spans="1:11" ht="12.75">
      <c r="A31" s="44" t="s">
        <v>508</v>
      </c>
      <c r="B31" s="45">
        <v>1</v>
      </c>
      <c r="C31" s="45">
        <v>1</v>
      </c>
      <c r="E31" s="44" t="s">
        <v>473</v>
      </c>
      <c r="F31" s="45">
        <v>1</v>
      </c>
      <c r="G31" s="45">
        <v>1</v>
      </c>
      <c r="I31" s="44" t="s">
        <v>487</v>
      </c>
      <c r="J31" s="45">
        <v>1</v>
      </c>
      <c r="K31" s="45">
        <v>1</v>
      </c>
    </row>
    <row r="32" spans="1:11" ht="12.75" thickBot="1">
      <c r="A32" s="44" t="s">
        <v>509</v>
      </c>
      <c r="B32" s="45">
        <v>1</v>
      </c>
      <c r="C32" s="45">
        <v>1</v>
      </c>
      <c r="E32" s="11" t="s">
        <v>14</v>
      </c>
      <c r="F32" s="12">
        <f>SUM(F6:F31)</f>
        <v>248</v>
      </c>
      <c r="G32" s="13">
        <f>SUM(G6:G31)</f>
        <v>271</v>
      </c>
      <c r="I32" s="44" t="s">
        <v>488</v>
      </c>
      <c r="J32" s="45">
        <v>1</v>
      </c>
      <c r="K32" s="45">
        <v>1</v>
      </c>
    </row>
    <row r="33" spans="1:11" ht="12.75" thickTop="1">
      <c r="A33" s="44" t="s">
        <v>510</v>
      </c>
      <c r="B33" s="45">
        <v>1</v>
      </c>
      <c r="C33" s="45">
        <v>1</v>
      </c>
      <c r="I33" s="44" t="s">
        <v>489</v>
      </c>
      <c r="J33" s="45">
        <v>1</v>
      </c>
      <c r="K33" s="45">
        <v>1</v>
      </c>
    </row>
    <row r="34" spans="1:11" ht="12.75" thickBot="1">
      <c r="A34" s="44" t="s">
        <v>480</v>
      </c>
      <c r="B34" s="45">
        <v>1</v>
      </c>
      <c r="C34" s="45">
        <v>1</v>
      </c>
      <c r="I34" s="11" t="s">
        <v>14</v>
      </c>
      <c r="J34" s="12">
        <f>SUM(J6:J33)</f>
        <v>266</v>
      </c>
      <c r="K34" s="13">
        <f>SUM(K6:K33)</f>
        <v>280</v>
      </c>
    </row>
    <row r="35" spans="1:3" ht="12.75" thickTop="1">
      <c r="A35" s="44" t="s">
        <v>511</v>
      </c>
      <c r="B35" s="45">
        <v>1</v>
      </c>
      <c r="C35" s="45">
        <v>1</v>
      </c>
    </row>
    <row r="36" spans="1:3" ht="12.75">
      <c r="A36" s="44" t="s">
        <v>512</v>
      </c>
      <c r="B36" s="45">
        <v>1</v>
      </c>
      <c r="C36" s="45">
        <v>1</v>
      </c>
    </row>
    <row r="37" spans="1:3" ht="12.75">
      <c r="A37" s="44" t="s">
        <v>513</v>
      </c>
      <c r="B37" s="45">
        <v>1</v>
      </c>
      <c r="C37" s="45">
        <v>1</v>
      </c>
    </row>
    <row r="38" spans="1:3" ht="12.75">
      <c r="A38" s="44" t="s">
        <v>514</v>
      </c>
      <c r="B38" s="45">
        <v>1</v>
      </c>
      <c r="C38" s="45">
        <v>1</v>
      </c>
    </row>
    <row r="39" spans="1:3" ht="12.75">
      <c r="A39" s="44" t="s">
        <v>515</v>
      </c>
      <c r="B39" s="45">
        <v>1</v>
      </c>
      <c r="C39" s="45">
        <v>1</v>
      </c>
    </row>
    <row r="40" spans="1:3" ht="12.75">
      <c r="A40" s="44" t="s">
        <v>487</v>
      </c>
      <c r="B40" s="45">
        <v>1</v>
      </c>
      <c r="C40" s="45">
        <v>1</v>
      </c>
    </row>
    <row r="41" spans="1:3" ht="12.75">
      <c r="A41" s="44" t="s">
        <v>495</v>
      </c>
      <c r="B41" s="45">
        <v>1</v>
      </c>
      <c r="C41" s="45">
        <v>1</v>
      </c>
    </row>
    <row r="42" spans="1:3" ht="12.75">
      <c r="A42" s="44" t="s">
        <v>516</v>
      </c>
      <c r="B42" s="45">
        <v>1</v>
      </c>
      <c r="C42" s="45">
        <v>1</v>
      </c>
    </row>
    <row r="43" spans="1:3" ht="12.75">
      <c r="A43" s="44" t="s">
        <v>498</v>
      </c>
      <c r="B43" s="45">
        <v>1</v>
      </c>
      <c r="C43" s="45">
        <v>1</v>
      </c>
    </row>
    <row r="44" spans="1:3" ht="12.75">
      <c r="A44" s="44" t="s">
        <v>517</v>
      </c>
      <c r="B44" s="45">
        <v>1</v>
      </c>
      <c r="C44" s="45">
        <v>1</v>
      </c>
    </row>
    <row r="45" spans="1:3" ht="12.75">
      <c r="A45" s="44" t="s">
        <v>518</v>
      </c>
      <c r="B45" s="45">
        <v>1</v>
      </c>
      <c r="C45" s="45">
        <v>1</v>
      </c>
    </row>
    <row r="46" spans="1:3" ht="12.75" thickBot="1">
      <c r="A46" s="11" t="s">
        <v>14</v>
      </c>
      <c r="B46" s="12">
        <f>SUM(B6:B45)</f>
        <v>138</v>
      </c>
      <c r="C46" s="13">
        <f>SUM(C6:C45)</f>
        <v>187</v>
      </c>
    </row>
    <row r="47" ht="12.75" thickTop="1"/>
    <row r="49" ht="12.75">
      <c r="A49" s="57"/>
    </row>
    <row r="50" ht="12.75">
      <c r="A50" s="57" t="s">
        <v>145</v>
      </c>
    </row>
    <row r="51" ht="12.75">
      <c r="A51" s="57"/>
    </row>
    <row r="52" ht="18.75">
      <c r="A52" s="172" t="s">
        <v>1349</v>
      </c>
    </row>
    <row r="53" ht="12.75">
      <c r="A53" s="57"/>
    </row>
    <row r="54" spans="1:11" ht="12.75">
      <c r="A54" s="43"/>
      <c r="B54" s="5">
        <v>2015</v>
      </c>
      <c r="C54" s="6"/>
      <c r="E54" s="43"/>
      <c r="F54" s="5">
        <v>2016</v>
      </c>
      <c r="G54" s="6"/>
      <c r="I54" s="43"/>
      <c r="J54" s="5">
        <v>2017</v>
      </c>
      <c r="K54" s="6"/>
    </row>
    <row r="55" spans="1:11" ht="12.75" thickBot="1">
      <c r="A55" s="7" t="s">
        <v>1346</v>
      </c>
      <c r="B55" s="8" t="s">
        <v>9</v>
      </c>
      <c r="C55" s="9" t="s">
        <v>10</v>
      </c>
      <c r="E55" s="7" t="s">
        <v>1346</v>
      </c>
      <c r="F55" s="8" t="s">
        <v>9</v>
      </c>
      <c r="G55" s="9" t="s">
        <v>10</v>
      </c>
      <c r="I55" s="7" t="s">
        <v>1346</v>
      </c>
      <c r="J55" s="8" t="s">
        <v>9</v>
      </c>
      <c r="K55" s="9" t="s">
        <v>10</v>
      </c>
    </row>
    <row r="56" spans="1:11" ht="12.75" thickTop="1">
      <c r="A56" s="38" t="s">
        <v>22</v>
      </c>
      <c r="B56" s="38">
        <v>2</v>
      </c>
      <c r="C56" s="38">
        <v>65</v>
      </c>
      <c r="E56" s="38" t="s">
        <v>250</v>
      </c>
      <c r="F56" s="10">
        <v>1</v>
      </c>
      <c r="G56" s="38">
        <v>166</v>
      </c>
      <c r="I56" s="38" t="s">
        <v>21</v>
      </c>
      <c r="J56" s="38">
        <v>2</v>
      </c>
      <c r="K56" s="38">
        <v>26</v>
      </c>
    </row>
    <row r="57" spans="1:11" ht="12.75">
      <c r="A57" s="37" t="s">
        <v>21</v>
      </c>
      <c r="B57" s="38">
        <v>1</v>
      </c>
      <c r="C57" s="38">
        <v>21</v>
      </c>
      <c r="E57" s="38" t="s">
        <v>21</v>
      </c>
      <c r="F57" s="4">
        <v>1</v>
      </c>
      <c r="G57" s="38">
        <v>105</v>
      </c>
      <c r="I57" s="38" t="s">
        <v>292</v>
      </c>
      <c r="J57" s="38">
        <v>1</v>
      </c>
      <c r="K57" s="38">
        <v>25</v>
      </c>
    </row>
    <row r="58" spans="1:11" ht="12.75" thickBot="1">
      <c r="A58" s="11" t="s">
        <v>14</v>
      </c>
      <c r="B58" s="12">
        <f>SUM(B56:B57)</f>
        <v>3</v>
      </c>
      <c r="C58" s="13">
        <f>SUM(C56:C57)</f>
        <v>86</v>
      </c>
      <c r="E58" s="11" t="s">
        <v>14</v>
      </c>
      <c r="F58" s="12">
        <f>SUM(F56:F57)</f>
        <v>2</v>
      </c>
      <c r="G58" s="13">
        <f>SUM(G56:G57)</f>
        <v>271</v>
      </c>
      <c r="I58" s="11" t="s">
        <v>14</v>
      </c>
      <c r="J58" s="12">
        <f>SUM(J56:J57)</f>
        <v>3</v>
      </c>
      <c r="K58" s="13">
        <f>SUM(K56:K57)</f>
        <v>51</v>
      </c>
    </row>
    <row r="59" ht="12.75" thickTop="1">
      <c r="A59" s="57"/>
    </row>
    <row r="60" ht="12.75">
      <c r="A60" s="57"/>
    </row>
    <row r="61" ht="18.75">
      <c r="A61" s="172" t="s">
        <v>521</v>
      </c>
    </row>
    <row r="62" ht="12.75">
      <c r="A62" s="57"/>
    </row>
    <row r="63" spans="1:7" ht="12.75">
      <c r="A63" s="120"/>
      <c r="B63" s="147">
        <v>2015</v>
      </c>
      <c r="C63" s="147"/>
      <c r="D63" s="147">
        <v>2016</v>
      </c>
      <c r="E63" s="147"/>
      <c r="F63" s="147">
        <v>2017</v>
      </c>
      <c r="G63" s="123"/>
    </row>
    <row r="64" spans="1:7" ht="12.75" thickBot="1">
      <c r="A64" s="121"/>
      <c r="B64" s="122" t="s">
        <v>312</v>
      </c>
      <c r="C64" s="122" t="s">
        <v>313</v>
      </c>
      <c r="D64" s="122" t="s">
        <v>312</v>
      </c>
      <c r="E64" s="122" t="s">
        <v>313</v>
      </c>
      <c r="F64" s="122" t="s">
        <v>312</v>
      </c>
      <c r="G64" s="122" t="s">
        <v>313</v>
      </c>
    </row>
    <row r="65" spans="1:7" ht="12.75">
      <c r="A65" s="173" t="s">
        <v>523</v>
      </c>
      <c r="B65" s="174">
        <v>1</v>
      </c>
      <c r="C65" s="174">
        <v>1</v>
      </c>
      <c r="D65" s="174">
        <v>1</v>
      </c>
      <c r="E65" s="174">
        <v>1</v>
      </c>
      <c r="F65" s="174"/>
      <c r="G65" s="174"/>
    </row>
    <row r="66" spans="1:7" ht="12.75">
      <c r="A66" s="3" t="s">
        <v>302</v>
      </c>
      <c r="B66" s="109">
        <v>8</v>
      </c>
      <c r="C66" s="109">
        <v>20</v>
      </c>
      <c r="D66" s="109">
        <v>6</v>
      </c>
      <c r="E66" s="109">
        <v>11</v>
      </c>
      <c r="F66" s="109">
        <v>8</v>
      </c>
      <c r="G66" s="109">
        <v>35</v>
      </c>
    </row>
    <row r="67" spans="1:7" ht="12.75">
      <c r="A67" s="3" t="s">
        <v>303</v>
      </c>
      <c r="B67" s="109">
        <v>1</v>
      </c>
      <c r="C67" s="109">
        <v>3</v>
      </c>
      <c r="D67" s="109">
        <v>1</v>
      </c>
      <c r="E67" s="109">
        <v>15</v>
      </c>
      <c r="F67" s="109">
        <v>2</v>
      </c>
      <c r="G67" s="109">
        <v>4</v>
      </c>
    </row>
    <row r="68" spans="1:7" ht="12.75">
      <c r="A68" s="3" t="s">
        <v>304</v>
      </c>
      <c r="B68" s="109">
        <v>13</v>
      </c>
      <c r="C68" s="109">
        <v>142</v>
      </c>
      <c r="D68" s="109">
        <v>10</v>
      </c>
      <c r="E68" s="109">
        <v>466</v>
      </c>
      <c r="F68" s="109">
        <v>7</v>
      </c>
      <c r="G68" s="109">
        <v>106</v>
      </c>
    </row>
    <row r="69" spans="1:7" ht="12.75">
      <c r="A69" s="3" t="s">
        <v>327</v>
      </c>
      <c r="B69" s="109">
        <v>8</v>
      </c>
      <c r="C69" s="109">
        <v>63</v>
      </c>
      <c r="D69" s="109">
        <v>5</v>
      </c>
      <c r="E69" s="109">
        <v>30</v>
      </c>
      <c r="F69" s="109">
        <v>7</v>
      </c>
      <c r="G69" s="109">
        <v>172</v>
      </c>
    </row>
    <row r="70" spans="1:7" ht="12.75">
      <c r="A70" s="3" t="s">
        <v>306</v>
      </c>
      <c r="B70" s="4">
        <v>3</v>
      </c>
      <c r="C70" s="4">
        <v>4</v>
      </c>
      <c r="D70" s="4">
        <v>2</v>
      </c>
      <c r="E70" s="4">
        <v>4</v>
      </c>
      <c r="F70" s="4">
        <v>2</v>
      </c>
      <c r="G70" s="4">
        <v>4</v>
      </c>
    </row>
    <row r="71" spans="1:3" ht="12.75">
      <c r="A71" s="3" t="s">
        <v>305</v>
      </c>
      <c r="B71" s="4">
        <v>1</v>
      </c>
      <c r="C71" s="4">
        <v>1</v>
      </c>
    </row>
    <row r="72" spans="1:3" ht="12.75">
      <c r="A72" s="3" t="s">
        <v>328</v>
      </c>
      <c r="B72" s="4">
        <v>1</v>
      </c>
      <c r="C72" s="4">
        <v>11</v>
      </c>
    </row>
    <row r="73" spans="1:7" ht="12.75">
      <c r="A73" s="3" t="s">
        <v>522</v>
      </c>
      <c r="D73" s="4">
        <v>1</v>
      </c>
      <c r="E73" s="4">
        <v>1</v>
      </c>
      <c r="F73" s="4">
        <v>2</v>
      </c>
      <c r="G73" s="4">
        <v>4</v>
      </c>
    </row>
    <row r="74" spans="1:7" ht="12.75">
      <c r="A74" s="3" t="s">
        <v>309</v>
      </c>
      <c r="B74" s="4">
        <v>6</v>
      </c>
      <c r="C74" s="4">
        <v>28</v>
      </c>
      <c r="D74" s="4">
        <v>2</v>
      </c>
      <c r="E74" s="4">
        <v>14</v>
      </c>
      <c r="F74" s="4">
        <v>2</v>
      </c>
      <c r="G74" s="4">
        <v>6</v>
      </c>
    </row>
    <row r="75" spans="1:7" ht="12.75" thickBot="1">
      <c r="A75" s="118" t="s">
        <v>14</v>
      </c>
      <c r="B75" s="119">
        <f>SUM(B65:B74)</f>
        <v>42</v>
      </c>
      <c r="C75" s="119">
        <f>SUM(C65:C74)</f>
        <v>273</v>
      </c>
      <c r="D75" s="119">
        <f>SUM(D65:D74)</f>
        <v>28</v>
      </c>
      <c r="E75" s="119">
        <f>SUM(E65:E74)</f>
        <v>542</v>
      </c>
      <c r="F75" s="119">
        <f aca="true" t="shared" si="0" ref="F75">SUM(F66:F74)</f>
        <v>30</v>
      </c>
      <c r="G75" s="119">
        <f>SUM(G66:G74)</f>
        <v>331</v>
      </c>
    </row>
    <row r="76" spans="1:7" s="109" customFormat="1" ht="12.75">
      <c r="A76" s="202"/>
      <c r="B76" s="203"/>
      <c r="C76" s="203"/>
      <c r="D76" s="203"/>
      <c r="E76" s="203"/>
      <c r="F76" s="203"/>
      <c r="G76" s="203"/>
    </row>
    <row r="77" spans="1:7" s="109" customFormat="1" ht="12.75">
      <c r="A77" s="202"/>
      <c r="B77" s="203"/>
      <c r="C77" s="203"/>
      <c r="D77" s="203"/>
      <c r="E77" s="203"/>
      <c r="F77" s="203"/>
      <c r="G77" s="203"/>
    </row>
    <row r="78" spans="1:7" s="109" customFormat="1" ht="18.75">
      <c r="A78" s="2" t="s">
        <v>442</v>
      </c>
      <c r="B78" s="4"/>
      <c r="C78" s="4"/>
      <c r="D78" s="4"/>
      <c r="E78" s="203"/>
      <c r="F78" s="203"/>
      <c r="G78" s="203"/>
    </row>
    <row r="79" spans="1:7" s="109" customFormat="1" ht="12.75">
      <c r="A79" s="3"/>
      <c r="B79" s="4"/>
      <c r="C79" s="4"/>
      <c r="D79" s="4"/>
      <c r="E79" s="203"/>
      <c r="F79" s="203"/>
      <c r="G79" s="203"/>
    </row>
    <row r="80" spans="1:7" s="109" customFormat="1" ht="12.75">
      <c r="A80" s="146"/>
      <c r="B80" s="143">
        <v>2015</v>
      </c>
      <c r="C80" s="143">
        <v>2016</v>
      </c>
      <c r="D80" s="141">
        <v>2017</v>
      </c>
      <c r="E80" s="203"/>
      <c r="F80" s="203"/>
      <c r="G80" s="203"/>
    </row>
    <row r="81" spans="1:7" s="109" customFormat="1" ht="12.75">
      <c r="A81" s="38" t="s">
        <v>549</v>
      </c>
      <c r="B81" s="38">
        <f>6+21+1+5+5+1</f>
        <v>39</v>
      </c>
      <c r="C81" s="38">
        <f>1+2+2+2+11+1+1+8+2+1+1+2+1</f>
        <v>35</v>
      </c>
      <c r="D81" s="38">
        <f>3+7+1+7+3+33+3+2+15</f>
        <v>74</v>
      </c>
      <c r="E81" s="203"/>
      <c r="F81" s="203"/>
      <c r="G81" s="203"/>
    </row>
    <row r="82" spans="1:7" s="109" customFormat="1" ht="12.75">
      <c r="A82" s="38" t="s">
        <v>552</v>
      </c>
      <c r="B82" s="38">
        <v>48</v>
      </c>
      <c r="C82" s="38">
        <v>11</v>
      </c>
      <c r="D82" s="38">
        <v>54</v>
      </c>
      <c r="E82" s="203"/>
      <c r="F82" s="203"/>
      <c r="G82" s="203"/>
    </row>
    <row r="83" spans="1:7" s="109" customFormat="1" ht="12.75">
      <c r="A83" s="38" t="s">
        <v>550</v>
      </c>
      <c r="B83" s="38">
        <f>26+1+1+1+1</f>
        <v>30</v>
      </c>
      <c r="C83" s="38">
        <v>17</v>
      </c>
      <c r="D83" s="38">
        <f>1+2+1+3</f>
        <v>7</v>
      </c>
      <c r="E83" s="203"/>
      <c r="F83" s="203"/>
      <c r="G83" s="203"/>
    </row>
    <row r="84" spans="1:7" s="109" customFormat="1" ht="12.75">
      <c r="A84" s="38" t="s">
        <v>553</v>
      </c>
      <c r="B84" s="38">
        <f>1+1+1+1</f>
        <v>4</v>
      </c>
      <c r="C84" s="38">
        <f>1+1+1+1+1</f>
        <v>5</v>
      </c>
      <c r="D84" s="38">
        <f>1+3+1+1+1+2+3+1+1+2+1+2+1</f>
        <v>20</v>
      </c>
      <c r="E84" s="203"/>
      <c r="F84" s="203"/>
      <c r="G84" s="203"/>
    </row>
    <row r="85" spans="1:7" s="109" customFormat="1" ht="12.75">
      <c r="A85" s="142" t="s">
        <v>551</v>
      </c>
      <c r="B85" s="46">
        <v>152</v>
      </c>
      <c r="C85" s="38">
        <f>203+271</f>
        <v>474</v>
      </c>
      <c r="D85" s="38">
        <v>176</v>
      </c>
      <c r="E85" s="203"/>
      <c r="F85" s="203"/>
      <c r="G85" s="203"/>
    </row>
    <row r="86" spans="1:7" s="109" customFormat="1" ht="12.75" thickBot="1">
      <c r="A86" s="144" t="s">
        <v>14</v>
      </c>
      <c r="B86" s="145">
        <f ca="1">SUM(B81:B86)</f>
        <v>273</v>
      </c>
      <c r="C86" s="145">
        <f ca="1">SUM(C81:C86)</f>
        <v>542</v>
      </c>
      <c r="D86" s="113">
        <f ca="1">SUM(D81:D86)</f>
        <v>331</v>
      </c>
      <c r="E86" s="203"/>
      <c r="F86" s="203"/>
      <c r="G86" s="203"/>
    </row>
    <row r="87" spans="1:7" s="109" customFormat="1" ht="12.75">
      <c r="A87" s="202"/>
      <c r="B87" s="203"/>
      <c r="C87" s="203"/>
      <c r="D87" s="203"/>
      <c r="E87" s="203"/>
      <c r="F87" s="203"/>
      <c r="G87" s="203"/>
    </row>
    <row r="88" ht="12.75">
      <c r="A88" s="57"/>
    </row>
    <row r="90" ht="18.75">
      <c r="A90" s="18" t="s">
        <v>91</v>
      </c>
    </row>
    <row r="92" spans="1:4" ht="12.75" thickBot="1">
      <c r="A92" s="7" t="s">
        <v>88</v>
      </c>
      <c r="B92" s="50" t="s">
        <v>181</v>
      </c>
      <c r="C92" s="50" t="s">
        <v>237</v>
      </c>
      <c r="D92" s="50" t="s">
        <v>266</v>
      </c>
    </row>
    <row r="93" spans="1:4" ht="12.75" thickTop="1">
      <c r="A93" s="20" t="s">
        <v>30</v>
      </c>
      <c r="B93" s="40">
        <v>16</v>
      </c>
      <c r="C93" s="58">
        <v>8</v>
      </c>
      <c r="D93" s="58">
        <v>7</v>
      </c>
    </row>
    <row r="94" spans="1:4" ht="12.75">
      <c r="A94" s="20" t="s">
        <v>73</v>
      </c>
      <c r="B94" s="40">
        <v>3</v>
      </c>
      <c r="C94" s="58">
        <v>2</v>
      </c>
      <c r="D94" s="58">
        <v>1</v>
      </c>
    </row>
    <row r="95" spans="1:4" ht="12.75">
      <c r="A95" s="20" t="s">
        <v>34</v>
      </c>
      <c r="B95" s="40"/>
      <c r="C95" s="58"/>
      <c r="D95" s="58"/>
    </row>
    <row r="96" spans="1:4" ht="12.75">
      <c r="A96" s="20" t="s">
        <v>63</v>
      </c>
      <c r="B96" s="40"/>
      <c r="C96" s="58"/>
      <c r="D96" s="58"/>
    </row>
    <row r="97" spans="1:4" ht="12.75">
      <c r="A97" s="23" t="s">
        <v>32</v>
      </c>
      <c r="B97" s="40">
        <v>2</v>
      </c>
      <c r="C97" s="58">
        <v>2</v>
      </c>
      <c r="D97" s="58">
        <v>1</v>
      </c>
    </row>
    <row r="98" spans="1:4" ht="12.75">
      <c r="A98" s="20" t="s">
        <v>31</v>
      </c>
      <c r="B98" s="40"/>
      <c r="C98" s="58"/>
      <c r="D98" s="58"/>
    </row>
    <row r="99" spans="1:4" ht="12.75">
      <c r="A99" s="20" t="s">
        <v>53</v>
      </c>
      <c r="B99" s="40"/>
      <c r="C99" s="58"/>
      <c r="D99" s="58"/>
    </row>
    <row r="100" spans="1:4" ht="12.75">
      <c r="A100" s="20" t="s">
        <v>38</v>
      </c>
      <c r="B100" s="40"/>
      <c r="C100" s="58"/>
      <c r="D100" s="58">
        <v>1</v>
      </c>
    </row>
    <row r="101" spans="1:4" ht="12.75">
      <c r="A101" s="20" t="s">
        <v>83</v>
      </c>
      <c r="B101" s="40"/>
      <c r="C101" s="58"/>
      <c r="D101" s="58"/>
    </row>
    <row r="102" spans="1:4" ht="12.75">
      <c r="A102" s="20" t="s">
        <v>77</v>
      </c>
      <c r="B102" s="40"/>
      <c r="C102" s="58"/>
      <c r="D102" s="58"/>
    </row>
    <row r="103" spans="1:4" ht="12.75">
      <c r="A103" s="20" t="s">
        <v>40</v>
      </c>
      <c r="B103" s="40"/>
      <c r="C103" s="58">
        <v>1</v>
      </c>
      <c r="D103" s="58"/>
    </row>
    <row r="104" spans="1:4" ht="12.75">
      <c r="A104" s="20" t="s">
        <v>86</v>
      </c>
      <c r="B104" s="40">
        <v>2</v>
      </c>
      <c r="C104" s="58"/>
      <c r="D104" s="58">
        <v>1</v>
      </c>
    </row>
    <row r="105" spans="1:4" ht="12.75">
      <c r="A105" s="51" t="s">
        <v>85</v>
      </c>
      <c r="B105" s="40">
        <v>1</v>
      </c>
      <c r="C105" s="58">
        <v>1</v>
      </c>
      <c r="D105" s="58">
        <v>1</v>
      </c>
    </row>
    <row r="106" spans="1:4" ht="12.75">
      <c r="A106" s="51" t="s">
        <v>45</v>
      </c>
      <c r="B106" s="40">
        <v>1</v>
      </c>
      <c r="C106" s="58">
        <v>1</v>
      </c>
      <c r="D106" s="58"/>
    </row>
    <row r="107" spans="1:4" ht="12.75">
      <c r="A107" s="51" t="s">
        <v>60</v>
      </c>
      <c r="B107" s="40">
        <v>2</v>
      </c>
      <c r="C107" s="58">
        <v>1</v>
      </c>
      <c r="D107" s="58">
        <v>1</v>
      </c>
    </row>
    <row r="108" spans="1:4" ht="12.75">
      <c r="A108" s="20" t="s">
        <v>43</v>
      </c>
      <c r="B108" s="40">
        <v>2</v>
      </c>
      <c r="C108" s="58">
        <v>2</v>
      </c>
      <c r="D108" s="58">
        <v>3</v>
      </c>
    </row>
    <row r="109" spans="1:4" ht="12.75">
      <c r="A109" s="20" t="s">
        <v>66</v>
      </c>
      <c r="B109" s="40"/>
      <c r="C109" s="58">
        <v>1</v>
      </c>
      <c r="D109" s="58"/>
    </row>
    <row r="110" spans="1:4" ht="12.75">
      <c r="A110" s="20" t="s">
        <v>37</v>
      </c>
      <c r="B110" s="40">
        <v>1</v>
      </c>
      <c r="C110" s="58"/>
      <c r="D110" s="58"/>
    </row>
    <row r="111" spans="1:4" ht="12.75">
      <c r="A111" s="51" t="s">
        <v>159</v>
      </c>
      <c r="B111" s="40"/>
      <c r="C111" s="58"/>
      <c r="D111" s="58"/>
    </row>
    <row r="112" spans="1:4" ht="12.75">
      <c r="A112" s="23" t="s">
        <v>102</v>
      </c>
      <c r="B112" s="40">
        <v>1</v>
      </c>
      <c r="C112" s="58">
        <v>1</v>
      </c>
      <c r="D112" s="58"/>
    </row>
    <row r="113" spans="1:4" ht="12.75">
      <c r="A113" s="23" t="s">
        <v>35</v>
      </c>
      <c r="B113" s="40"/>
      <c r="C113" s="58"/>
      <c r="D113" s="58"/>
    </row>
    <row r="114" spans="1:4" ht="12.75">
      <c r="A114" s="23" t="s">
        <v>72</v>
      </c>
      <c r="B114" s="40">
        <v>1</v>
      </c>
      <c r="C114" s="58"/>
      <c r="D114" s="58"/>
    </row>
    <row r="115" spans="1:4" ht="12.75">
      <c r="A115" s="20" t="s">
        <v>80</v>
      </c>
      <c r="B115" s="40">
        <v>1</v>
      </c>
      <c r="C115" s="58">
        <v>2</v>
      </c>
      <c r="D115" s="58">
        <v>2</v>
      </c>
    </row>
    <row r="116" spans="1:4" ht="12.75">
      <c r="A116" s="20" t="s">
        <v>79</v>
      </c>
      <c r="B116" s="40">
        <v>1</v>
      </c>
      <c r="C116" s="58"/>
      <c r="D116" s="58">
        <v>1</v>
      </c>
    </row>
    <row r="117" spans="1:4" ht="12.75">
      <c r="A117" s="20" t="s">
        <v>294</v>
      </c>
      <c r="B117" s="40"/>
      <c r="C117" s="58"/>
      <c r="D117" s="58">
        <v>1</v>
      </c>
    </row>
    <row r="118" spans="1:4" ht="12.75">
      <c r="A118" s="23" t="s">
        <v>33</v>
      </c>
      <c r="B118" s="40">
        <v>1</v>
      </c>
      <c r="C118" s="58">
        <v>1</v>
      </c>
      <c r="D118" s="58">
        <v>1</v>
      </c>
    </row>
    <row r="119" spans="1:4" ht="12.75">
      <c r="A119" s="20" t="s">
        <v>76</v>
      </c>
      <c r="B119" s="40"/>
      <c r="C119" s="58"/>
      <c r="D119" s="58">
        <v>1</v>
      </c>
    </row>
    <row r="120" spans="1:4" ht="12.75">
      <c r="A120" s="20" t="s">
        <v>52</v>
      </c>
      <c r="B120" s="40"/>
      <c r="C120" s="58"/>
      <c r="D120" s="58">
        <v>1</v>
      </c>
    </row>
    <row r="121" spans="1:4" ht="12.75">
      <c r="A121" s="20" t="s">
        <v>42</v>
      </c>
      <c r="B121" s="40"/>
      <c r="C121" s="58"/>
      <c r="D121" s="58">
        <v>1</v>
      </c>
    </row>
    <row r="122" spans="1:4" ht="12.75">
      <c r="A122" s="23" t="s">
        <v>56</v>
      </c>
      <c r="B122" s="40"/>
      <c r="C122" s="58"/>
      <c r="D122" s="58"/>
    </row>
    <row r="123" spans="1:4" ht="12.75">
      <c r="A123" s="20" t="s">
        <v>71</v>
      </c>
      <c r="B123" s="40"/>
      <c r="C123" s="58"/>
      <c r="D123" s="58"/>
    </row>
    <row r="124" spans="1:4" ht="12.75">
      <c r="A124" s="51" t="s">
        <v>75</v>
      </c>
      <c r="B124" s="40">
        <v>1</v>
      </c>
      <c r="C124" s="58">
        <v>1</v>
      </c>
      <c r="D124" s="58">
        <v>1</v>
      </c>
    </row>
    <row r="125" spans="1:4" ht="12.75">
      <c r="A125" s="20" t="s">
        <v>39</v>
      </c>
      <c r="B125" s="40"/>
      <c r="C125" s="40"/>
      <c r="D125" s="40"/>
    </row>
    <row r="126" spans="1:4" ht="12.75">
      <c r="A126" s="20" t="s">
        <v>89</v>
      </c>
      <c r="B126" s="40"/>
      <c r="C126" s="40"/>
      <c r="D126" s="40"/>
    </row>
    <row r="127" spans="1:4" ht="12.75">
      <c r="A127" s="23" t="s">
        <v>57</v>
      </c>
      <c r="B127" s="40"/>
      <c r="C127" s="40"/>
      <c r="D127" s="40">
        <v>1</v>
      </c>
    </row>
    <row r="128" spans="1:4" ht="12.75">
      <c r="A128" s="51" t="s">
        <v>70</v>
      </c>
      <c r="B128" s="40">
        <v>1</v>
      </c>
      <c r="C128" s="40"/>
      <c r="D128" s="40"/>
    </row>
    <row r="129" spans="1:4" ht="12.75">
      <c r="A129" s="51" t="s">
        <v>74</v>
      </c>
      <c r="B129" s="40">
        <v>1</v>
      </c>
      <c r="C129" s="40"/>
      <c r="D129" s="40"/>
    </row>
    <row r="130" spans="1:4" ht="12.75">
      <c r="A130" s="51" t="s">
        <v>36</v>
      </c>
      <c r="B130" s="40"/>
      <c r="C130" s="40"/>
      <c r="D130" s="40">
        <v>1</v>
      </c>
    </row>
    <row r="131" spans="1:4" ht="12.75">
      <c r="A131" s="51" t="s">
        <v>62</v>
      </c>
      <c r="B131" s="40"/>
      <c r="C131" s="40"/>
      <c r="D131" s="40"/>
    </row>
    <row r="132" spans="1:4" ht="12.75">
      <c r="A132" s="20" t="s">
        <v>69</v>
      </c>
      <c r="B132" s="40">
        <v>1</v>
      </c>
      <c r="C132" s="40">
        <v>1</v>
      </c>
      <c r="D132" s="40"/>
    </row>
    <row r="133" spans="1:4" ht="12.75">
      <c r="A133" s="20" t="s">
        <v>62</v>
      </c>
      <c r="B133" s="40"/>
      <c r="C133" s="40"/>
      <c r="D133" s="40"/>
    </row>
    <row r="134" spans="1:4" ht="12.75">
      <c r="A134" s="51" t="s">
        <v>158</v>
      </c>
      <c r="B134" s="40">
        <v>1</v>
      </c>
      <c r="C134" s="40">
        <v>1</v>
      </c>
      <c r="D134" s="40">
        <v>1</v>
      </c>
    </row>
    <row r="135" spans="1:4" ht="12.75" thickBot="1">
      <c r="A135" s="14" t="s">
        <v>14</v>
      </c>
      <c r="B135" s="42">
        <f>SUM(B89:B134)</f>
        <v>40</v>
      </c>
      <c r="C135" s="42">
        <f>SUM(C89:C134)</f>
        <v>26</v>
      </c>
      <c r="D135" s="42">
        <f>SUM(D89:D134)</f>
        <v>28</v>
      </c>
    </row>
    <row r="136" spans="1:4" s="109" customFormat="1" ht="12.75" thickTop="1">
      <c r="A136" s="198"/>
      <c r="B136" s="199"/>
      <c r="C136" s="199"/>
      <c r="D136" s="199"/>
    </row>
    <row r="137" spans="1:4" ht="12.75">
      <c r="A137" s="200" t="s">
        <v>1347</v>
      </c>
      <c r="B137" s="201">
        <v>2015</v>
      </c>
      <c r="C137" s="201">
        <v>2016</v>
      </c>
      <c r="D137" s="201">
        <v>2017</v>
      </c>
    </row>
    <row r="138" spans="1:4" ht="12.75">
      <c r="A138" s="51" t="s">
        <v>158</v>
      </c>
      <c r="B138" s="40"/>
      <c r="C138" s="40"/>
      <c r="D138" s="40">
        <v>1</v>
      </c>
    </row>
    <row r="139" spans="1:4" ht="12.75">
      <c r="A139" s="51" t="s">
        <v>175</v>
      </c>
      <c r="B139" s="40"/>
      <c r="C139" s="40">
        <v>1</v>
      </c>
      <c r="D139" s="40"/>
    </row>
    <row r="140" spans="1:4" ht="12.75">
      <c r="A140" s="20" t="s">
        <v>157</v>
      </c>
      <c r="B140" s="40">
        <v>1</v>
      </c>
      <c r="C140" s="40">
        <v>1</v>
      </c>
      <c r="D140" s="40">
        <v>1</v>
      </c>
    </row>
    <row r="141" spans="1:4" ht="12.75">
      <c r="A141" s="20" t="s">
        <v>179</v>
      </c>
      <c r="B141" s="40">
        <v>1</v>
      </c>
      <c r="C141" s="40"/>
      <c r="D141" s="40"/>
    </row>
    <row r="142" spans="1:4" ht="12.75" thickBot="1">
      <c r="A142" s="14" t="s">
        <v>14</v>
      </c>
      <c r="B142" s="42">
        <f>SUM(B140:B141)</f>
        <v>2</v>
      </c>
      <c r="C142" s="42">
        <f>SUM(C139:C141)</f>
        <v>2</v>
      </c>
      <c r="D142" s="42">
        <f>SUM(D138:D141)</f>
        <v>2</v>
      </c>
    </row>
    <row r="143" ht="12.75" thickTop="1">
      <c r="C143" s="3"/>
    </row>
    <row r="144" ht="12.75">
      <c r="C144" s="3"/>
    </row>
    <row r="145" ht="18.75">
      <c r="A145" s="2" t="s">
        <v>1350</v>
      </c>
    </row>
    <row r="147" spans="1:4" ht="12.75" thickBot="1">
      <c r="A147" s="7" t="s">
        <v>29</v>
      </c>
      <c r="B147" s="26">
        <v>2015</v>
      </c>
      <c r="C147" s="39">
        <v>2016</v>
      </c>
      <c r="D147" s="39">
        <v>2017</v>
      </c>
    </row>
    <row r="148" spans="1:4" ht="12.75" thickTop="1">
      <c r="A148" s="20" t="s">
        <v>5</v>
      </c>
      <c r="B148" s="56">
        <v>242</v>
      </c>
      <c r="C148" s="54">
        <v>537</v>
      </c>
      <c r="D148" s="54">
        <v>298</v>
      </c>
    </row>
    <row r="149" spans="1:4" ht="12.75">
      <c r="A149" s="20" t="s">
        <v>168</v>
      </c>
      <c r="B149" s="56">
        <v>24</v>
      </c>
      <c r="C149" s="54">
        <v>4</v>
      </c>
      <c r="D149" s="54">
        <v>24</v>
      </c>
    </row>
    <row r="150" spans="1:4" ht="12.75">
      <c r="A150" s="20" t="s">
        <v>171</v>
      </c>
      <c r="B150" s="56">
        <v>4</v>
      </c>
      <c r="C150" s="54"/>
      <c r="D150" s="54"/>
    </row>
    <row r="151" spans="1:4" ht="12.75">
      <c r="A151" s="20" t="s">
        <v>26</v>
      </c>
      <c r="B151" s="55">
        <v>3</v>
      </c>
      <c r="C151" s="54">
        <v>5</v>
      </c>
      <c r="D151" s="54"/>
    </row>
    <row r="152" spans="1:4" ht="12.75">
      <c r="A152" s="70" t="s">
        <v>296</v>
      </c>
      <c r="B152" s="106"/>
      <c r="C152" s="54"/>
      <c r="D152" s="54">
        <v>5</v>
      </c>
    </row>
    <row r="153" spans="1:4" ht="12.75">
      <c r="A153" s="70" t="s">
        <v>23</v>
      </c>
      <c r="B153" s="106"/>
      <c r="C153" s="54"/>
      <c r="D153" s="54">
        <v>3</v>
      </c>
    </row>
    <row r="154" spans="1:4" ht="12.75">
      <c r="A154" s="70" t="s">
        <v>295</v>
      </c>
      <c r="B154" s="106"/>
      <c r="C154" s="54"/>
      <c r="D154" s="54">
        <v>1</v>
      </c>
    </row>
    <row r="155" spans="1:4" ht="12.75" thickBot="1">
      <c r="A155" s="30" t="s">
        <v>14</v>
      </c>
      <c r="B155" s="31">
        <f>SUM(B148:B151)</f>
        <v>273</v>
      </c>
      <c r="C155" s="59">
        <f>SUM(C148:C151)</f>
        <v>546</v>
      </c>
      <c r="D155" s="59">
        <f>SUM(D148:D154)</f>
        <v>331</v>
      </c>
    </row>
    <row r="159" ht="18.75">
      <c r="A159" s="18" t="s">
        <v>1121</v>
      </c>
    </row>
    <row r="160" ht="12.75">
      <c r="A160" s="57"/>
    </row>
    <row r="161" spans="3:8" ht="12.75">
      <c r="C161" s="127">
        <v>2015</v>
      </c>
      <c r="D161" s="140"/>
      <c r="E161" s="127">
        <v>2016</v>
      </c>
      <c r="F161" s="140"/>
      <c r="G161" s="127">
        <v>2017</v>
      </c>
      <c r="H161" s="127"/>
    </row>
    <row r="162" spans="1:8" ht="12.75">
      <c r="A162" s="209" t="s">
        <v>443</v>
      </c>
      <c r="B162" s="210"/>
      <c r="C162" s="148" t="s">
        <v>424</v>
      </c>
      <c r="D162" s="149" t="s">
        <v>425</v>
      </c>
      <c r="E162" s="148" t="s">
        <v>424</v>
      </c>
      <c r="F162" s="149" t="s">
        <v>425</v>
      </c>
      <c r="G162" s="148" t="s">
        <v>424</v>
      </c>
      <c r="H162" s="148" t="s">
        <v>425</v>
      </c>
    </row>
    <row r="163" ht="12.75">
      <c r="A163" s="57" t="s">
        <v>524</v>
      </c>
    </row>
    <row r="164" spans="1:4" ht="12.75">
      <c r="A164" s="176" t="s">
        <v>86</v>
      </c>
      <c r="B164" s="178" t="s">
        <v>525</v>
      </c>
      <c r="C164" s="176">
        <v>1</v>
      </c>
      <c r="D164" s="176">
        <v>3</v>
      </c>
    </row>
    <row r="165" spans="1:8" ht="12.75">
      <c r="A165" s="176" t="s">
        <v>85</v>
      </c>
      <c r="B165" s="176" t="s">
        <v>526</v>
      </c>
      <c r="C165" s="176">
        <v>1</v>
      </c>
      <c r="D165" s="176">
        <v>7</v>
      </c>
      <c r="E165" s="4">
        <v>1</v>
      </c>
      <c r="F165" s="4">
        <v>7</v>
      </c>
      <c r="G165" s="4">
        <v>1</v>
      </c>
      <c r="H165" s="4">
        <v>116</v>
      </c>
    </row>
    <row r="166" spans="1:4" ht="12.75">
      <c r="A166" s="176" t="s">
        <v>527</v>
      </c>
      <c r="B166" s="176" t="s">
        <v>528</v>
      </c>
      <c r="C166" s="176">
        <v>1</v>
      </c>
      <c r="D166" s="176">
        <v>1</v>
      </c>
    </row>
    <row r="167" spans="1:8" ht="12.75">
      <c r="A167" s="177" t="s">
        <v>45</v>
      </c>
      <c r="B167" s="176" t="s">
        <v>546</v>
      </c>
      <c r="C167" s="176"/>
      <c r="D167" s="176"/>
      <c r="G167" s="4">
        <v>1</v>
      </c>
      <c r="H167" s="4">
        <v>1</v>
      </c>
    </row>
    <row r="168" spans="2:4" ht="12.75">
      <c r="B168" s="177" t="s">
        <v>529</v>
      </c>
      <c r="C168" s="177">
        <v>1</v>
      </c>
      <c r="D168" s="177">
        <v>8</v>
      </c>
    </row>
    <row r="169" spans="1:4" ht="12.75">
      <c r="A169" s="176" t="s">
        <v>48</v>
      </c>
      <c r="B169" s="176" t="s">
        <v>530</v>
      </c>
      <c r="C169" s="176">
        <v>1</v>
      </c>
      <c r="D169" s="176">
        <v>9</v>
      </c>
    </row>
    <row r="170" spans="1:4" ht="12.75">
      <c r="A170" s="176" t="s">
        <v>43</v>
      </c>
      <c r="B170" s="176" t="s">
        <v>531</v>
      </c>
      <c r="C170" s="176">
        <v>1</v>
      </c>
      <c r="D170" s="176">
        <v>1</v>
      </c>
    </row>
    <row r="171" spans="1:4" ht="12.75">
      <c r="A171" s="176" t="s">
        <v>60</v>
      </c>
      <c r="B171" s="176" t="s">
        <v>464</v>
      </c>
      <c r="C171" s="176">
        <v>1</v>
      </c>
      <c r="D171" s="176">
        <v>4</v>
      </c>
    </row>
    <row r="172" spans="1:4" ht="12.75">
      <c r="A172" s="176" t="s">
        <v>37</v>
      </c>
      <c r="B172" s="176" t="s">
        <v>448</v>
      </c>
      <c r="C172" s="176">
        <v>1</v>
      </c>
      <c r="D172" s="176">
        <v>24</v>
      </c>
    </row>
    <row r="173" spans="1:4" ht="12.75">
      <c r="A173" s="176" t="s">
        <v>102</v>
      </c>
      <c r="B173" s="176" t="s">
        <v>532</v>
      </c>
      <c r="C173" s="176">
        <v>1</v>
      </c>
      <c r="D173" s="176">
        <v>2</v>
      </c>
    </row>
    <row r="174" spans="1:4" ht="12.75">
      <c r="A174" s="176" t="s">
        <v>50</v>
      </c>
      <c r="B174" s="176" t="s">
        <v>533</v>
      </c>
      <c r="C174" s="176">
        <v>1</v>
      </c>
      <c r="D174" s="176">
        <v>1</v>
      </c>
    </row>
    <row r="175" spans="1:4" ht="12.75">
      <c r="A175" s="176" t="s">
        <v>80</v>
      </c>
      <c r="B175" s="176" t="s">
        <v>534</v>
      </c>
      <c r="C175" s="176">
        <v>1</v>
      </c>
      <c r="D175" s="176">
        <v>1</v>
      </c>
    </row>
    <row r="176" spans="1:4" ht="12.75">
      <c r="A176" s="176" t="s">
        <v>33</v>
      </c>
      <c r="B176" s="176" t="s">
        <v>535</v>
      </c>
      <c r="C176" s="176">
        <v>1</v>
      </c>
      <c r="D176" s="176">
        <v>10</v>
      </c>
    </row>
    <row r="177" spans="1:6" ht="12.75">
      <c r="A177" s="176" t="s">
        <v>118</v>
      </c>
      <c r="B177" s="176" t="s">
        <v>536</v>
      </c>
      <c r="C177" s="176">
        <v>1</v>
      </c>
      <c r="D177" s="176">
        <v>1</v>
      </c>
      <c r="E177" s="4">
        <v>1</v>
      </c>
      <c r="F177" s="4">
        <v>1</v>
      </c>
    </row>
    <row r="178" spans="1:4" ht="12.75">
      <c r="A178" s="176"/>
      <c r="B178" s="176" t="s">
        <v>537</v>
      </c>
      <c r="C178" s="176">
        <v>1</v>
      </c>
      <c r="D178" s="176">
        <v>2</v>
      </c>
    </row>
    <row r="179" spans="1:4" ht="12.75">
      <c r="A179" s="176" t="s">
        <v>41</v>
      </c>
      <c r="B179" s="176" t="s">
        <v>538</v>
      </c>
      <c r="C179" s="176">
        <v>1</v>
      </c>
      <c r="D179" s="176">
        <v>2</v>
      </c>
    </row>
    <row r="180" spans="1:4" ht="12.75">
      <c r="A180" s="176" t="s">
        <v>42</v>
      </c>
      <c r="B180" s="176" t="s">
        <v>539</v>
      </c>
      <c r="C180" s="176">
        <v>1</v>
      </c>
      <c r="D180" s="176">
        <v>2</v>
      </c>
    </row>
    <row r="181" spans="1:4" ht="12.75">
      <c r="A181" s="176" t="s">
        <v>75</v>
      </c>
      <c r="B181" s="176" t="s">
        <v>540</v>
      </c>
      <c r="C181" s="176">
        <v>2</v>
      </c>
      <c r="D181" s="176">
        <v>6</v>
      </c>
    </row>
    <row r="182" spans="1:4" ht="12.75">
      <c r="A182" s="176" t="s">
        <v>70</v>
      </c>
      <c r="B182" s="176" t="s">
        <v>541</v>
      </c>
      <c r="C182" s="176">
        <v>1</v>
      </c>
      <c r="D182" s="176">
        <v>1</v>
      </c>
    </row>
    <row r="183" spans="1:6" ht="12.75">
      <c r="A183" s="176" t="s">
        <v>69</v>
      </c>
      <c r="B183" s="176" t="s">
        <v>542</v>
      </c>
      <c r="C183" s="176">
        <v>1</v>
      </c>
      <c r="D183" s="176">
        <v>2</v>
      </c>
      <c r="E183" s="4">
        <v>1</v>
      </c>
      <c r="F183" s="4">
        <v>6</v>
      </c>
    </row>
    <row r="184" spans="1:8" ht="12.75">
      <c r="A184" s="176" t="s">
        <v>30</v>
      </c>
      <c r="B184" s="176" t="s">
        <v>30</v>
      </c>
      <c r="C184" s="176"/>
      <c r="D184" s="176"/>
      <c r="G184" s="4">
        <v>1</v>
      </c>
      <c r="H184" s="4">
        <v>1</v>
      </c>
    </row>
    <row r="185" spans="1:8" ht="12.75">
      <c r="A185" s="176" t="s">
        <v>34</v>
      </c>
      <c r="B185" s="176" t="s">
        <v>547</v>
      </c>
      <c r="C185" s="176"/>
      <c r="D185" s="176"/>
      <c r="G185" s="4">
        <v>1</v>
      </c>
      <c r="H185" s="4">
        <v>1</v>
      </c>
    </row>
    <row r="186" spans="2:6" ht="12.75">
      <c r="B186" s="176" t="s">
        <v>545</v>
      </c>
      <c r="C186" s="176"/>
      <c r="D186" s="176"/>
      <c r="E186" s="4">
        <v>1</v>
      </c>
      <c r="F186" s="4">
        <v>1</v>
      </c>
    </row>
    <row r="187" spans="1:6" ht="12.75">
      <c r="A187" s="176" t="s">
        <v>32</v>
      </c>
      <c r="B187" s="176" t="s">
        <v>543</v>
      </c>
      <c r="C187" s="176">
        <v>1</v>
      </c>
      <c r="D187" s="176">
        <v>4</v>
      </c>
      <c r="E187" s="4">
        <v>1</v>
      </c>
      <c r="F187" s="4">
        <v>10</v>
      </c>
    </row>
    <row r="188" spans="1:4" ht="12.75">
      <c r="A188" s="176" t="s">
        <v>158</v>
      </c>
      <c r="B188" s="176" t="s">
        <v>544</v>
      </c>
      <c r="C188" s="176">
        <v>2</v>
      </c>
      <c r="D188" s="176">
        <v>5</v>
      </c>
    </row>
    <row r="189" spans="1:8" ht="12.75">
      <c r="A189" s="131" t="s">
        <v>426</v>
      </c>
      <c r="B189" s="133"/>
      <c r="C189" s="132">
        <f>SUM(C164:C188)</f>
        <v>23</v>
      </c>
      <c r="D189" s="133">
        <f>SUM(D164:D188)</f>
        <v>96</v>
      </c>
      <c r="E189" s="132">
        <f>SUM(E163:E188)</f>
        <v>5</v>
      </c>
      <c r="F189" s="133">
        <f>SUM(F163:F188)</f>
        <v>25</v>
      </c>
      <c r="G189" s="132">
        <f>SUM(G164:G188)</f>
        <v>4</v>
      </c>
      <c r="H189" s="133">
        <f>SUM(H164:H188)</f>
        <v>119</v>
      </c>
    </row>
    <row r="190" spans="1:8" ht="12.75">
      <c r="A190" s="57" t="s">
        <v>419</v>
      </c>
      <c r="D190" s="4">
        <v>177</v>
      </c>
      <c r="F190" s="4">
        <v>517</v>
      </c>
      <c r="H190" s="4">
        <v>212</v>
      </c>
    </row>
    <row r="191" spans="1:8" ht="12.75">
      <c r="A191" s="57" t="s">
        <v>548</v>
      </c>
      <c r="D191" s="4">
        <v>117</v>
      </c>
      <c r="F191" s="4">
        <v>200</v>
      </c>
      <c r="H191" s="4">
        <v>162</v>
      </c>
    </row>
    <row r="192" spans="1:8" ht="12.75">
      <c r="A192" s="126" t="s">
        <v>456</v>
      </c>
      <c r="B192" s="126"/>
      <c r="C192" s="126"/>
      <c r="D192" s="126">
        <f>SUM(D190)</f>
        <v>177</v>
      </c>
      <c r="E192" s="126"/>
      <c r="F192" s="126">
        <f>SUM(F190)</f>
        <v>517</v>
      </c>
      <c r="G192" s="126"/>
      <c r="H192" s="126">
        <f>SUM(H190)</f>
        <v>212</v>
      </c>
    </row>
    <row r="193" spans="1:8" ht="12.75">
      <c r="A193" s="175" t="s">
        <v>14</v>
      </c>
      <c r="B193" s="126"/>
      <c r="C193" s="126">
        <f>SUM(C189)</f>
        <v>23</v>
      </c>
      <c r="D193" s="126">
        <f>SUM(D189+D192)</f>
        <v>273</v>
      </c>
      <c r="E193" s="126">
        <f>SUM(E189)</f>
        <v>5</v>
      </c>
      <c r="F193" s="126">
        <f>SUM(F192+F189)</f>
        <v>542</v>
      </c>
      <c r="G193" s="126">
        <f>SUM(G189)</f>
        <v>4</v>
      </c>
      <c r="H193" s="126">
        <f>SUM(H192+H189)</f>
        <v>331</v>
      </c>
    </row>
    <row r="195" ht="12.75">
      <c r="A195" s="3" t="s">
        <v>0</v>
      </c>
    </row>
  </sheetData>
  <mergeCells count="1">
    <mergeCell ref="A162:B16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6"/>
  <sheetViews>
    <sheetView workbookViewId="0" topLeftCell="A1"/>
  </sheetViews>
  <sheetFormatPr defaultColWidth="11.57421875" defaultRowHeight="12.75"/>
  <cols>
    <col min="1" max="1" width="31.421875" style="4" customWidth="1"/>
    <col min="2" max="2" width="18.8515625" style="4" customWidth="1"/>
    <col min="3" max="4" width="16.7109375" style="4" customWidth="1"/>
    <col min="5" max="5" width="25.8515625" style="4" customWidth="1"/>
    <col min="6" max="7" width="16.7109375" style="4" customWidth="1"/>
    <col min="8" max="8" width="11.57421875" style="4" customWidth="1"/>
    <col min="9" max="9" width="37.57421875" style="4" customWidth="1"/>
    <col min="10" max="11" width="16.7109375" style="4" customWidth="1"/>
    <col min="12" max="12" width="14.8515625" style="4" customWidth="1"/>
    <col min="13" max="16384" width="11.57421875" style="4" customWidth="1"/>
  </cols>
  <sheetData>
    <row r="2" ht="18.75">
      <c r="A2" s="18" t="s">
        <v>554</v>
      </c>
    </row>
    <row r="3" ht="12.75">
      <c r="A3" s="3"/>
    </row>
    <row r="4" spans="1:11" ht="12.75">
      <c r="A4" s="43"/>
      <c r="B4" s="5">
        <v>2015</v>
      </c>
      <c r="C4" s="6"/>
      <c r="E4" s="43"/>
      <c r="F4" s="5">
        <v>2016</v>
      </c>
      <c r="G4" s="6"/>
      <c r="I4" s="43"/>
      <c r="J4" s="5">
        <v>2017</v>
      </c>
      <c r="K4" s="6"/>
    </row>
    <row r="5" spans="1:11" s="10" customFormat="1" ht="12.75" thickBot="1">
      <c r="A5" s="7" t="s">
        <v>15</v>
      </c>
      <c r="B5" s="8" t="s">
        <v>9</v>
      </c>
      <c r="C5" s="9" t="s">
        <v>10</v>
      </c>
      <c r="E5" s="7" t="s">
        <v>15</v>
      </c>
      <c r="F5" s="8" t="s">
        <v>9</v>
      </c>
      <c r="G5" s="9" t="s">
        <v>10</v>
      </c>
      <c r="I5" s="7" t="s">
        <v>15</v>
      </c>
      <c r="J5" s="8" t="s">
        <v>9</v>
      </c>
      <c r="K5" s="9" t="s">
        <v>10</v>
      </c>
    </row>
    <row r="6" spans="1:11" ht="12.75" thickTop="1">
      <c r="A6" s="44" t="s">
        <v>17</v>
      </c>
      <c r="B6" s="45">
        <v>90</v>
      </c>
      <c r="C6" s="45">
        <v>90</v>
      </c>
      <c r="E6" s="44" t="s">
        <v>284</v>
      </c>
      <c r="F6" s="45">
        <v>62</v>
      </c>
      <c r="G6" s="45">
        <v>87</v>
      </c>
      <c r="I6" s="44" t="s">
        <v>283</v>
      </c>
      <c r="J6" s="45">
        <v>54</v>
      </c>
      <c r="K6" s="45">
        <v>54</v>
      </c>
    </row>
    <row r="7" spans="1:11" ht="12.75">
      <c r="A7" s="44" t="s">
        <v>208</v>
      </c>
      <c r="B7" s="45">
        <v>51</v>
      </c>
      <c r="C7" s="45">
        <v>51</v>
      </c>
      <c r="E7" s="44" t="s">
        <v>245</v>
      </c>
      <c r="F7" s="45">
        <v>45</v>
      </c>
      <c r="G7" s="45">
        <v>45</v>
      </c>
      <c r="I7" s="44" t="s">
        <v>284</v>
      </c>
      <c r="J7" s="45">
        <v>48</v>
      </c>
      <c r="K7" s="45">
        <v>48</v>
      </c>
    </row>
    <row r="8" spans="1:11" ht="12.75">
      <c r="A8" s="44" t="s">
        <v>99</v>
      </c>
      <c r="B8" s="45">
        <v>47</v>
      </c>
      <c r="C8" s="45">
        <v>47</v>
      </c>
      <c r="E8" s="44" t="s">
        <v>151</v>
      </c>
      <c r="F8" s="45">
        <v>36</v>
      </c>
      <c r="G8" s="45">
        <v>36</v>
      </c>
      <c r="I8" s="44" t="s">
        <v>285</v>
      </c>
      <c r="J8" s="45">
        <v>23</v>
      </c>
      <c r="K8" s="45">
        <v>23</v>
      </c>
    </row>
    <row r="9" spans="1:11" ht="12.75">
      <c r="A9" s="44" t="s">
        <v>356</v>
      </c>
      <c r="B9" s="45">
        <v>1</v>
      </c>
      <c r="C9" s="45">
        <v>37</v>
      </c>
      <c r="E9" s="44" t="s">
        <v>246</v>
      </c>
      <c r="F9" s="45">
        <v>20</v>
      </c>
      <c r="G9" s="45">
        <v>29</v>
      </c>
      <c r="I9" s="44" t="s">
        <v>249</v>
      </c>
      <c r="J9" s="45">
        <v>14</v>
      </c>
      <c r="K9" s="45">
        <v>14</v>
      </c>
    </row>
    <row r="10" spans="1:11" ht="12.75">
      <c r="A10" s="44" t="s">
        <v>210</v>
      </c>
      <c r="B10" s="45">
        <v>23</v>
      </c>
      <c r="C10" s="45">
        <v>23</v>
      </c>
      <c r="E10" s="44" t="s">
        <v>247</v>
      </c>
      <c r="F10" s="45">
        <v>28</v>
      </c>
      <c r="G10" s="45">
        <v>28</v>
      </c>
      <c r="I10" s="44" t="s">
        <v>211</v>
      </c>
      <c r="J10" s="45">
        <v>13</v>
      </c>
      <c r="K10" s="45">
        <v>13</v>
      </c>
    </row>
    <row r="11" spans="1:11" ht="12.75">
      <c r="A11" s="44" t="s">
        <v>209</v>
      </c>
      <c r="B11" s="45">
        <v>11</v>
      </c>
      <c r="C11" s="45">
        <v>23</v>
      </c>
      <c r="E11" s="44" t="s">
        <v>152</v>
      </c>
      <c r="F11" s="45">
        <v>1</v>
      </c>
      <c r="G11" s="45">
        <v>22</v>
      </c>
      <c r="I11" s="44" t="s">
        <v>286</v>
      </c>
      <c r="J11" s="45">
        <v>12</v>
      </c>
      <c r="K11" s="45">
        <v>12</v>
      </c>
    </row>
    <row r="12" spans="1:11" ht="12.75">
      <c r="A12" s="44" t="s">
        <v>357</v>
      </c>
      <c r="B12" s="45">
        <v>22</v>
      </c>
      <c r="C12" s="45">
        <v>22</v>
      </c>
      <c r="E12" s="44" t="s">
        <v>16</v>
      </c>
      <c r="F12" s="45">
        <v>1</v>
      </c>
      <c r="G12" s="45">
        <v>22</v>
      </c>
      <c r="I12" s="44" t="s">
        <v>280</v>
      </c>
      <c r="J12" s="45">
        <v>1</v>
      </c>
      <c r="K12" s="45">
        <v>12</v>
      </c>
    </row>
    <row r="13" spans="1:11" ht="12.75">
      <c r="A13" s="44" t="s">
        <v>211</v>
      </c>
      <c r="B13" s="45">
        <v>20</v>
      </c>
      <c r="C13" s="45">
        <v>20</v>
      </c>
      <c r="E13" s="44" t="s">
        <v>249</v>
      </c>
      <c r="F13" s="45">
        <v>21</v>
      </c>
      <c r="G13" s="45">
        <v>21</v>
      </c>
      <c r="I13" s="44" t="s">
        <v>287</v>
      </c>
      <c r="J13" s="45">
        <v>11</v>
      </c>
      <c r="K13" s="45">
        <v>11</v>
      </c>
    </row>
    <row r="14" spans="1:11" ht="12.75">
      <c r="A14" s="44" t="s">
        <v>212</v>
      </c>
      <c r="B14" s="45">
        <v>19</v>
      </c>
      <c r="C14" s="45">
        <v>19</v>
      </c>
      <c r="E14" s="44" t="s">
        <v>248</v>
      </c>
      <c r="F14" s="45">
        <v>20</v>
      </c>
      <c r="G14" s="45">
        <v>20</v>
      </c>
      <c r="I14" s="44" t="s">
        <v>246</v>
      </c>
      <c r="J14" s="45">
        <v>11</v>
      </c>
      <c r="K14" s="45">
        <v>11</v>
      </c>
    </row>
    <row r="15" spans="1:11" ht="12.75">
      <c r="A15" s="44" t="s">
        <v>358</v>
      </c>
      <c r="B15" s="45">
        <v>17</v>
      </c>
      <c r="C15" s="45">
        <v>18</v>
      </c>
      <c r="E15" s="44" t="s">
        <v>210</v>
      </c>
      <c r="F15" s="45">
        <v>4</v>
      </c>
      <c r="G15" s="45">
        <v>17</v>
      </c>
      <c r="I15" s="44" t="s">
        <v>1330</v>
      </c>
      <c r="J15" s="45">
        <v>7</v>
      </c>
      <c r="K15" s="45">
        <v>7</v>
      </c>
    </row>
    <row r="16" spans="1:11" ht="12.75">
      <c r="A16" s="44" t="s">
        <v>359</v>
      </c>
      <c r="B16" s="45">
        <v>15</v>
      </c>
      <c r="C16" s="45">
        <v>17</v>
      </c>
      <c r="E16" s="44" t="s">
        <v>330</v>
      </c>
      <c r="F16" s="45">
        <v>15</v>
      </c>
      <c r="G16" s="45">
        <v>15</v>
      </c>
      <c r="I16" s="44" t="s">
        <v>366</v>
      </c>
      <c r="J16" s="45">
        <v>6</v>
      </c>
      <c r="K16" s="45">
        <v>6</v>
      </c>
    </row>
    <row r="17" spans="1:11" ht="12.75">
      <c r="A17" s="44" t="s">
        <v>194</v>
      </c>
      <c r="B17" s="45">
        <v>4</v>
      </c>
      <c r="C17" s="45">
        <v>16</v>
      </c>
      <c r="E17" s="44" t="s">
        <v>329</v>
      </c>
      <c r="F17" s="45">
        <v>15</v>
      </c>
      <c r="G17" s="45">
        <v>15</v>
      </c>
      <c r="I17" s="44" t="s">
        <v>360</v>
      </c>
      <c r="J17" s="45">
        <v>5</v>
      </c>
      <c r="K17" s="45">
        <v>5</v>
      </c>
    </row>
    <row r="18" spans="1:11" ht="12.75">
      <c r="A18" s="44" t="s">
        <v>213</v>
      </c>
      <c r="B18" s="45">
        <v>17</v>
      </c>
      <c r="C18" s="45">
        <v>17</v>
      </c>
      <c r="E18" s="44" t="s">
        <v>332</v>
      </c>
      <c r="F18" s="45">
        <v>12</v>
      </c>
      <c r="G18" s="45">
        <v>12</v>
      </c>
      <c r="I18" s="44" t="s">
        <v>392</v>
      </c>
      <c r="J18" s="45">
        <v>5</v>
      </c>
      <c r="K18" s="45">
        <v>5</v>
      </c>
    </row>
    <row r="19" spans="1:11" ht="12.75">
      <c r="A19" s="44" t="s">
        <v>332</v>
      </c>
      <c r="B19" s="45">
        <v>15</v>
      </c>
      <c r="C19" s="45">
        <v>15</v>
      </c>
      <c r="E19" s="44" t="s">
        <v>331</v>
      </c>
      <c r="F19" s="45">
        <v>12</v>
      </c>
      <c r="G19" s="45">
        <v>12</v>
      </c>
      <c r="I19" s="44" t="s">
        <v>210</v>
      </c>
      <c r="J19" s="45">
        <v>5</v>
      </c>
      <c r="K19" s="45">
        <v>5</v>
      </c>
    </row>
    <row r="20" spans="1:11" ht="12.75">
      <c r="A20" s="44" t="s">
        <v>361</v>
      </c>
      <c r="B20" s="45">
        <v>2</v>
      </c>
      <c r="C20" s="45">
        <v>15</v>
      </c>
      <c r="E20" s="44" t="s">
        <v>334</v>
      </c>
      <c r="F20" s="45">
        <v>1</v>
      </c>
      <c r="G20" s="45">
        <v>9</v>
      </c>
      <c r="I20" s="44" t="s">
        <v>375</v>
      </c>
      <c r="J20" s="45">
        <v>4</v>
      </c>
      <c r="K20" s="45">
        <v>4</v>
      </c>
    </row>
    <row r="21" spans="1:11" ht="12.75">
      <c r="A21" s="44" t="s">
        <v>360</v>
      </c>
      <c r="B21" s="45">
        <v>15</v>
      </c>
      <c r="C21" s="45">
        <v>15</v>
      </c>
      <c r="E21" s="44" t="s">
        <v>335</v>
      </c>
      <c r="F21" s="45">
        <v>9</v>
      </c>
      <c r="G21" s="45">
        <v>9</v>
      </c>
      <c r="I21" s="44" t="s">
        <v>393</v>
      </c>
      <c r="J21" s="45">
        <v>4</v>
      </c>
      <c r="K21" s="45">
        <v>4</v>
      </c>
    </row>
    <row r="22" spans="1:11" ht="12.75">
      <c r="A22" s="44" t="s">
        <v>362</v>
      </c>
      <c r="B22" s="45">
        <v>14</v>
      </c>
      <c r="C22" s="45">
        <v>14</v>
      </c>
      <c r="E22" s="44" t="s">
        <v>1341</v>
      </c>
      <c r="F22" s="45">
        <v>8</v>
      </c>
      <c r="G22" s="45">
        <v>8</v>
      </c>
      <c r="I22" s="44" t="s">
        <v>394</v>
      </c>
      <c r="J22" s="45">
        <v>4</v>
      </c>
      <c r="K22" s="45">
        <v>4</v>
      </c>
    </row>
    <row r="23" spans="1:11" ht="12.75">
      <c r="A23" s="44" t="s">
        <v>364</v>
      </c>
      <c r="B23" s="45">
        <v>13</v>
      </c>
      <c r="C23" s="45">
        <v>13</v>
      </c>
      <c r="E23" s="44" t="s">
        <v>338</v>
      </c>
      <c r="F23" s="45">
        <v>5</v>
      </c>
      <c r="G23" s="45">
        <v>5</v>
      </c>
      <c r="I23" s="44" t="s">
        <v>376</v>
      </c>
      <c r="J23" s="45">
        <v>4</v>
      </c>
      <c r="K23" s="45">
        <v>4</v>
      </c>
    </row>
    <row r="24" spans="1:11" ht="12.75">
      <c r="A24" s="44" t="s">
        <v>363</v>
      </c>
      <c r="B24" s="45">
        <v>1</v>
      </c>
      <c r="C24" s="45">
        <v>13</v>
      </c>
      <c r="E24" s="44" t="s">
        <v>340</v>
      </c>
      <c r="F24" s="45">
        <v>4</v>
      </c>
      <c r="G24" s="45">
        <v>4</v>
      </c>
      <c r="I24" s="44" t="s">
        <v>395</v>
      </c>
      <c r="J24" s="45">
        <v>3</v>
      </c>
      <c r="K24" s="45">
        <v>3</v>
      </c>
    </row>
    <row r="25" spans="1:11" ht="12.75">
      <c r="A25" s="44" t="s">
        <v>291</v>
      </c>
      <c r="B25" s="45">
        <v>13</v>
      </c>
      <c r="C25" s="45">
        <v>13</v>
      </c>
      <c r="E25" s="44" t="s">
        <v>339</v>
      </c>
      <c r="F25" s="45">
        <v>4</v>
      </c>
      <c r="G25" s="45">
        <v>4</v>
      </c>
      <c r="I25" s="44" t="s">
        <v>396</v>
      </c>
      <c r="J25" s="45">
        <v>2</v>
      </c>
      <c r="K25" s="45">
        <v>2</v>
      </c>
    </row>
    <row r="26" spans="1:11" ht="12.75">
      <c r="A26" s="44" t="s">
        <v>366</v>
      </c>
      <c r="B26" s="45">
        <v>11</v>
      </c>
      <c r="C26" s="45">
        <v>11</v>
      </c>
      <c r="E26" s="44" t="s">
        <v>341</v>
      </c>
      <c r="F26" s="45">
        <v>4</v>
      </c>
      <c r="G26" s="45">
        <v>4</v>
      </c>
      <c r="I26" s="44" t="s">
        <v>342</v>
      </c>
      <c r="J26" s="45">
        <v>2</v>
      </c>
      <c r="K26" s="45">
        <v>2</v>
      </c>
    </row>
    <row r="27" spans="1:11" ht="12.75">
      <c r="A27" s="44" t="s">
        <v>367</v>
      </c>
      <c r="B27" s="45">
        <v>10</v>
      </c>
      <c r="C27" s="45">
        <v>10</v>
      </c>
      <c r="E27" s="44" t="s">
        <v>342</v>
      </c>
      <c r="F27" s="45">
        <v>3</v>
      </c>
      <c r="G27" s="45">
        <v>3</v>
      </c>
      <c r="I27" s="44" t="s">
        <v>398</v>
      </c>
      <c r="J27" s="45">
        <v>1</v>
      </c>
      <c r="K27" s="45">
        <v>1</v>
      </c>
    </row>
    <row r="28" spans="1:11" ht="12.75">
      <c r="A28" s="44" t="s">
        <v>1341</v>
      </c>
      <c r="B28" s="45">
        <v>10</v>
      </c>
      <c r="C28" s="45">
        <v>10</v>
      </c>
      <c r="E28" s="44" t="s">
        <v>344</v>
      </c>
      <c r="F28" s="45">
        <v>2</v>
      </c>
      <c r="G28" s="45">
        <v>2</v>
      </c>
      <c r="I28" s="44" t="s">
        <v>397</v>
      </c>
      <c r="J28" s="45">
        <v>1</v>
      </c>
      <c r="K28" s="45">
        <v>1</v>
      </c>
    </row>
    <row r="29" spans="1:11" ht="12.75">
      <c r="A29" s="44" t="s">
        <v>369</v>
      </c>
      <c r="B29" s="45">
        <v>8</v>
      </c>
      <c r="C29" s="45">
        <v>8</v>
      </c>
      <c r="E29" s="44" t="s">
        <v>275</v>
      </c>
      <c r="F29" s="45">
        <v>1</v>
      </c>
      <c r="G29" s="45">
        <v>1</v>
      </c>
      <c r="I29" s="44" t="s">
        <v>400</v>
      </c>
      <c r="J29" s="45">
        <v>1</v>
      </c>
      <c r="K29" s="45">
        <v>1</v>
      </c>
    </row>
    <row r="30" spans="1:11" ht="12.75">
      <c r="A30" s="44" t="s">
        <v>344</v>
      </c>
      <c r="B30" s="45">
        <v>5</v>
      </c>
      <c r="C30" s="45">
        <v>5</v>
      </c>
      <c r="E30" s="44" t="s">
        <v>333</v>
      </c>
      <c r="F30" s="45">
        <v>1</v>
      </c>
      <c r="G30" s="45">
        <v>1</v>
      </c>
      <c r="I30" s="44" t="s">
        <v>402</v>
      </c>
      <c r="J30" s="45">
        <v>1</v>
      </c>
      <c r="K30" s="45">
        <v>1</v>
      </c>
    </row>
    <row r="31" spans="1:11" ht="12.75" thickBot="1">
      <c r="A31" s="44" t="s">
        <v>371</v>
      </c>
      <c r="B31" s="45">
        <v>1</v>
      </c>
      <c r="C31" s="45">
        <v>5</v>
      </c>
      <c r="E31" s="44" t="s">
        <v>348</v>
      </c>
      <c r="F31" s="45">
        <v>1</v>
      </c>
      <c r="G31" s="45">
        <v>1</v>
      </c>
      <c r="I31" s="11" t="s">
        <v>14</v>
      </c>
      <c r="J31" s="111">
        <f>SUM(J6:J30)</f>
        <v>242</v>
      </c>
      <c r="K31" s="111">
        <f>SUM(K6:K30)</f>
        <v>253</v>
      </c>
    </row>
    <row r="32" spans="1:7" ht="12.75" thickTop="1">
      <c r="A32" s="44" t="s">
        <v>368</v>
      </c>
      <c r="B32" s="45">
        <v>5</v>
      </c>
      <c r="C32" s="45">
        <v>5</v>
      </c>
      <c r="E32" s="44" t="s">
        <v>351</v>
      </c>
      <c r="F32" s="45">
        <v>1</v>
      </c>
      <c r="G32" s="45">
        <v>1</v>
      </c>
    </row>
    <row r="33" spans="1:7" ht="12.75" thickBot="1">
      <c r="A33" s="44" t="s">
        <v>338</v>
      </c>
      <c r="B33" s="45">
        <v>4</v>
      </c>
      <c r="C33" s="45">
        <v>4</v>
      </c>
      <c r="E33" s="11" t="s">
        <v>14</v>
      </c>
      <c r="F33" s="12">
        <f>SUM(F6:F32)</f>
        <v>336</v>
      </c>
      <c r="G33" s="13">
        <f>SUM(G6:G32)</f>
        <v>433</v>
      </c>
    </row>
    <row r="34" spans="1:7" ht="12.75" thickTop="1">
      <c r="A34" s="44" t="s">
        <v>346</v>
      </c>
      <c r="B34" s="45">
        <v>4</v>
      </c>
      <c r="C34" s="45">
        <v>4</v>
      </c>
      <c r="E34" s="57"/>
      <c r="F34" s="192"/>
      <c r="G34" s="192"/>
    </row>
    <row r="35" spans="1:7" ht="12.75">
      <c r="A35" s="44" t="s">
        <v>372</v>
      </c>
      <c r="B35" s="45">
        <v>4</v>
      </c>
      <c r="C35" s="45">
        <v>4</v>
      </c>
      <c r="E35" s="57"/>
      <c r="F35" s="192"/>
      <c r="G35" s="192"/>
    </row>
    <row r="36" spans="1:7" ht="12.75">
      <c r="A36" s="44" t="s">
        <v>374</v>
      </c>
      <c r="B36" s="45">
        <v>3</v>
      </c>
      <c r="C36" s="45">
        <v>3</v>
      </c>
      <c r="E36" s="57"/>
      <c r="F36" s="192"/>
      <c r="G36" s="192"/>
    </row>
    <row r="37" spans="1:7" ht="12.75">
      <c r="A37" s="44" t="s">
        <v>342</v>
      </c>
      <c r="B37" s="45">
        <v>3</v>
      </c>
      <c r="C37" s="45">
        <v>3</v>
      </c>
      <c r="E37" s="57"/>
      <c r="F37" s="192"/>
      <c r="G37" s="192"/>
    </row>
    <row r="38" spans="1:7" ht="12.75">
      <c r="A38" s="44" t="s">
        <v>373</v>
      </c>
      <c r="B38" s="45">
        <v>2</v>
      </c>
      <c r="C38" s="45">
        <v>3</v>
      </c>
      <c r="E38" s="57"/>
      <c r="F38" s="192"/>
      <c r="G38" s="192"/>
    </row>
    <row r="39" spans="1:7" ht="12.75">
      <c r="A39" s="44" t="s">
        <v>375</v>
      </c>
      <c r="B39" s="45">
        <v>3</v>
      </c>
      <c r="C39" s="45">
        <v>3</v>
      </c>
      <c r="E39" s="57"/>
      <c r="F39" s="192"/>
      <c r="G39" s="192"/>
    </row>
    <row r="40" spans="1:7" ht="12.75">
      <c r="A40" s="44" t="s">
        <v>249</v>
      </c>
      <c r="B40" s="45">
        <v>3</v>
      </c>
      <c r="C40" s="45">
        <v>3</v>
      </c>
      <c r="E40" s="57"/>
      <c r="F40" s="192"/>
      <c r="G40" s="192"/>
    </row>
    <row r="41" spans="1:7" ht="12.75">
      <c r="A41" s="44" t="s">
        <v>376</v>
      </c>
      <c r="B41" s="45">
        <v>3</v>
      </c>
      <c r="C41" s="45">
        <v>3</v>
      </c>
      <c r="E41" s="57"/>
      <c r="F41" s="192"/>
      <c r="G41" s="192"/>
    </row>
    <row r="42" spans="1:7" ht="12.75">
      <c r="A42" s="44" t="s">
        <v>16</v>
      </c>
      <c r="B42" s="45">
        <v>2</v>
      </c>
      <c r="C42" s="45">
        <v>2</v>
      </c>
      <c r="E42" s="57"/>
      <c r="F42" s="192"/>
      <c r="G42" s="192"/>
    </row>
    <row r="43" spans="1:7" ht="12.75">
      <c r="A43" s="44" t="s">
        <v>380</v>
      </c>
      <c r="B43" s="45">
        <v>1</v>
      </c>
      <c r="C43" s="45">
        <v>1</v>
      </c>
      <c r="E43" s="57"/>
      <c r="F43" s="192"/>
      <c r="G43" s="192"/>
    </row>
    <row r="44" spans="1:7" ht="12.75">
      <c r="A44" s="44" t="s">
        <v>382</v>
      </c>
      <c r="B44" s="45">
        <v>1</v>
      </c>
      <c r="C44" s="45">
        <v>1</v>
      </c>
      <c r="E44" s="193"/>
      <c r="F44" s="194"/>
      <c r="G44" s="194"/>
    </row>
    <row r="45" spans="1:3" ht="12.75">
      <c r="A45" s="44" t="s">
        <v>285</v>
      </c>
      <c r="B45" s="45">
        <v>1</v>
      </c>
      <c r="C45" s="45">
        <v>1</v>
      </c>
    </row>
    <row r="46" spans="1:3" ht="12.75">
      <c r="A46" s="44" t="s">
        <v>377</v>
      </c>
      <c r="B46" s="45">
        <v>1</v>
      </c>
      <c r="C46" s="45">
        <v>1</v>
      </c>
    </row>
    <row r="47" spans="1:3" ht="12.75">
      <c r="A47" s="44" t="s">
        <v>379</v>
      </c>
      <c r="B47" s="45">
        <v>1</v>
      </c>
      <c r="C47" s="45">
        <v>1</v>
      </c>
    </row>
    <row r="48" spans="1:3" ht="12.75" thickBot="1">
      <c r="A48" s="11" t="s">
        <v>14</v>
      </c>
      <c r="B48" s="12">
        <f>SUM(B6:B47)</f>
        <v>496</v>
      </c>
      <c r="C48" s="13">
        <f>SUM(C6:C47)</f>
        <v>589</v>
      </c>
    </row>
    <row r="49" ht="12.75" thickTop="1">
      <c r="A49" s="3" t="s">
        <v>0</v>
      </c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8.75">
      <c r="A54" s="2" t="s">
        <v>442</v>
      </c>
    </row>
    <row r="55" ht="12.75">
      <c r="A55" s="3"/>
    </row>
    <row r="56" spans="1:4" ht="12.75">
      <c r="A56" s="146" t="s">
        <v>441</v>
      </c>
      <c r="B56" s="143">
        <v>2015</v>
      </c>
      <c r="C56" s="143">
        <v>2016</v>
      </c>
      <c r="D56" s="141">
        <v>2017</v>
      </c>
    </row>
    <row r="57" spans="1:4" s="109" customFormat="1" ht="12.75">
      <c r="A57" s="191" t="s">
        <v>551</v>
      </c>
      <c r="B57" s="190">
        <v>119</v>
      </c>
      <c r="C57" s="190"/>
      <c r="D57" s="114"/>
    </row>
    <row r="58" spans="1:4" ht="12.75">
      <c r="A58" s="142" t="s">
        <v>385</v>
      </c>
      <c r="B58" s="46">
        <v>79</v>
      </c>
      <c r="C58" s="46">
        <v>150</v>
      </c>
      <c r="D58" s="22">
        <v>108</v>
      </c>
    </row>
    <row r="59" spans="1:4" ht="12.75">
      <c r="A59" s="142" t="s">
        <v>386</v>
      </c>
      <c r="B59" s="46">
        <v>110</v>
      </c>
      <c r="C59" s="46">
        <v>144</v>
      </c>
      <c r="D59" s="22">
        <v>82</v>
      </c>
    </row>
    <row r="60" spans="1:4" ht="12.75">
      <c r="A60" s="142" t="s">
        <v>387</v>
      </c>
      <c r="B60" s="46">
        <v>108</v>
      </c>
      <c r="C60" s="46">
        <v>58</v>
      </c>
      <c r="D60" s="22">
        <v>33</v>
      </c>
    </row>
    <row r="61" spans="1:4" ht="12.75">
      <c r="A61" s="142" t="s">
        <v>388</v>
      </c>
      <c r="B61" s="46">
        <v>55</v>
      </c>
      <c r="C61" s="46">
        <v>48</v>
      </c>
      <c r="D61" s="22">
        <v>11</v>
      </c>
    </row>
    <row r="62" spans="1:4" ht="12.75">
      <c r="A62" s="142" t="s">
        <v>389</v>
      </c>
      <c r="B62" s="46">
        <v>71</v>
      </c>
      <c r="C62" s="46">
        <v>24</v>
      </c>
      <c r="D62" s="22">
        <v>4</v>
      </c>
    </row>
    <row r="63" spans="1:4" ht="12.75">
      <c r="A63" s="142" t="s">
        <v>390</v>
      </c>
      <c r="B63" s="46">
        <v>45</v>
      </c>
      <c r="C63" s="46">
        <v>6</v>
      </c>
      <c r="D63" s="22">
        <v>3</v>
      </c>
    </row>
    <row r="64" spans="1:4" ht="12.75">
      <c r="A64" s="142" t="s">
        <v>391</v>
      </c>
      <c r="B64" s="46">
        <v>2</v>
      </c>
      <c r="C64" s="46">
        <v>3</v>
      </c>
      <c r="D64" s="22">
        <v>12</v>
      </c>
    </row>
    <row r="65" spans="1:4" ht="12.75" thickBot="1">
      <c r="A65" s="144" t="s">
        <v>14</v>
      </c>
      <c r="B65" s="145">
        <f>SUM(B57:B64)</f>
        <v>589</v>
      </c>
      <c r="C65" s="145">
        <f>SUM(C58:C64)</f>
        <v>433</v>
      </c>
      <c r="D65" s="113">
        <f>SUM(D58:D64)</f>
        <v>253</v>
      </c>
    </row>
    <row r="66" ht="12.75">
      <c r="A66" s="124"/>
    </row>
    <row r="67" ht="12.75">
      <c r="A67" s="124"/>
    </row>
    <row r="68" ht="18.75">
      <c r="A68" s="2" t="s">
        <v>326</v>
      </c>
    </row>
    <row r="69" ht="12.75">
      <c r="A69" s="3"/>
    </row>
    <row r="70" spans="1:7" ht="12.75">
      <c r="A70" s="120"/>
      <c r="B70" s="147">
        <v>2015</v>
      </c>
      <c r="C70" s="147"/>
      <c r="D70" s="147">
        <v>2016</v>
      </c>
      <c r="E70" s="147"/>
      <c r="F70" s="147">
        <v>2017</v>
      </c>
      <c r="G70" s="123"/>
    </row>
    <row r="71" spans="1:7" ht="12.75" thickBot="1">
      <c r="A71" s="121" t="s">
        <v>384</v>
      </c>
      <c r="B71" s="122" t="s">
        <v>312</v>
      </c>
      <c r="C71" s="122" t="s">
        <v>313</v>
      </c>
      <c r="D71" s="122" t="s">
        <v>312</v>
      </c>
      <c r="E71" s="122" t="s">
        <v>313</v>
      </c>
      <c r="F71" s="122" t="s">
        <v>312</v>
      </c>
      <c r="G71" s="122" t="s">
        <v>313</v>
      </c>
    </row>
    <row r="72" spans="1:11" ht="12.75">
      <c r="A72" s="3" t="s">
        <v>302</v>
      </c>
      <c r="B72" s="109"/>
      <c r="C72" s="109"/>
      <c r="D72" s="109"/>
      <c r="E72" s="109"/>
      <c r="F72" s="109">
        <v>1</v>
      </c>
      <c r="G72" s="109">
        <v>2</v>
      </c>
      <c r="K72" s="125"/>
    </row>
    <row r="73" spans="1:7" ht="12.75">
      <c r="A73" s="3" t="s">
        <v>303</v>
      </c>
      <c r="B73" s="109">
        <v>27</v>
      </c>
      <c r="C73" s="109">
        <v>349</v>
      </c>
      <c r="D73" s="109">
        <v>16</v>
      </c>
      <c r="E73" s="109">
        <v>210</v>
      </c>
      <c r="F73" s="109">
        <v>13</v>
      </c>
      <c r="G73" s="109">
        <v>135</v>
      </c>
    </row>
    <row r="74" spans="1:7" ht="12.75">
      <c r="A74" s="3" t="s">
        <v>304</v>
      </c>
      <c r="B74" s="109">
        <v>2</v>
      </c>
      <c r="C74" s="109">
        <v>47</v>
      </c>
      <c r="D74" s="109">
        <v>3</v>
      </c>
      <c r="E74" s="109">
        <v>14</v>
      </c>
      <c r="F74" s="109">
        <v>1</v>
      </c>
      <c r="G74" s="109">
        <v>1</v>
      </c>
    </row>
    <row r="75" spans="1:7" ht="12.75">
      <c r="A75" s="3" t="s">
        <v>327</v>
      </c>
      <c r="B75" s="109">
        <v>2</v>
      </c>
      <c r="C75" s="109">
        <v>17</v>
      </c>
      <c r="D75" s="109">
        <v>1</v>
      </c>
      <c r="E75" s="109">
        <v>1</v>
      </c>
      <c r="F75" s="109">
        <v>1</v>
      </c>
      <c r="G75" s="109">
        <v>7</v>
      </c>
    </row>
    <row r="76" spans="1:7" ht="12.75">
      <c r="A76" s="3" t="s">
        <v>306</v>
      </c>
      <c r="B76" s="4">
        <v>7</v>
      </c>
      <c r="C76" s="4">
        <v>65</v>
      </c>
      <c r="D76" s="109">
        <v>3</v>
      </c>
      <c r="E76" s="109">
        <v>59</v>
      </c>
      <c r="F76" s="4">
        <v>4</v>
      </c>
      <c r="G76" s="4">
        <v>30</v>
      </c>
    </row>
    <row r="77" spans="1:7" ht="12.75">
      <c r="A77" s="3" t="s">
        <v>308</v>
      </c>
      <c r="B77" s="4">
        <v>2</v>
      </c>
      <c r="C77" s="4">
        <v>105</v>
      </c>
      <c r="D77" s="109">
        <v>3</v>
      </c>
      <c r="E77" s="109">
        <v>128</v>
      </c>
      <c r="F77" s="4">
        <v>2</v>
      </c>
      <c r="G77" s="4">
        <v>59</v>
      </c>
    </row>
    <row r="78" spans="1:12" ht="12.75">
      <c r="A78" s="3" t="s">
        <v>328</v>
      </c>
      <c r="B78" s="4">
        <v>2</v>
      </c>
      <c r="C78" s="4">
        <v>6</v>
      </c>
      <c r="D78" s="109">
        <v>1</v>
      </c>
      <c r="E78" s="109">
        <v>21</v>
      </c>
      <c r="F78" s="4">
        <v>3</v>
      </c>
      <c r="G78" s="4">
        <v>19</v>
      </c>
      <c r="L78" s="125"/>
    </row>
    <row r="79" spans="1:7" ht="12.75" thickBot="1">
      <c r="A79" s="118" t="s">
        <v>14</v>
      </c>
      <c r="B79" s="119">
        <f aca="true" t="shared" si="0" ref="B79:G79">SUM(B72:B78)</f>
        <v>42</v>
      </c>
      <c r="C79" s="119">
        <f t="shared" si="0"/>
        <v>589</v>
      </c>
      <c r="D79" s="119">
        <f t="shared" si="0"/>
        <v>27</v>
      </c>
      <c r="E79" s="119">
        <f t="shared" si="0"/>
        <v>433</v>
      </c>
      <c r="F79" s="119">
        <f t="shared" si="0"/>
        <v>25</v>
      </c>
      <c r="G79" s="119">
        <f t="shared" si="0"/>
        <v>253</v>
      </c>
    </row>
    <row r="80" ht="12.75">
      <c r="A80" s="3"/>
    </row>
    <row r="81" ht="12.75">
      <c r="A81" s="3"/>
    </row>
    <row r="82" ht="18.75">
      <c r="A82" s="18" t="s">
        <v>92</v>
      </c>
    </row>
    <row r="84" spans="1:4" ht="12.75" thickBot="1">
      <c r="A84" s="7" t="s">
        <v>88</v>
      </c>
      <c r="B84" s="50" t="s">
        <v>181</v>
      </c>
      <c r="C84" s="50" t="s">
        <v>237</v>
      </c>
      <c r="D84" s="50" t="s">
        <v>266</v>
      </c>
    </row>
    <row r="85" spans="1:4" ht="12.75" thickTop="1">
      <c r="A85" s="20" t="s">
        <v>30</v>
      </c>
      <c r="B85" s="40">
        <v>16</v>
      </c>
      <c r="C85" s="40">
        <v>8</v>
      </c>
      <c r="D85" s="40">
        <v>8</v>
      </c>
    </row>
    <row r="86" spans="1:4" ht="12.75">
      <c r="A86" s="20" t="s">
        <v>73</v>
      </c>
      <c r="B86" s="40"/>
      <c r="C86" s="40"/>
      <c r="D86" s="40"/>
    </row>
    <row r="87" spans="1:4" ht="12.75">
      <c r="A87" s="20" t="s">
        <v>34</v>
      </c>
      <c r="B87" s="46">
        <v>2</v>
      </c>
      <c r="C87" s="46">
        <v>2</v>
      </c>
      <c r="D87" s="46">
        <v>2</v>
      </c>
    </row>
    <row r="88" spans="1:4" ht="12.75">
      <c r="A88" s="20" t="s">
        <v>63</v>
      </c>
      <c r="B88" s="46"/>
      <c r="C88" s="46"/>
      <c r="D88" s="46"/>
    </row>
    <row r="89" spans="1:4" ht="12.75">
      <c r="A89" s="20" t="s">
        <v>32</v>
      </c>
      <c r="B89" s="40">
        <v>1</v>
      </c>
      <c r="C89" s="40"/>
      <c r="D89" s="40">
        <v>1</v>
      </c>
    </row>
    <row r="90" spans="1:4" ht="12.75">
      <c r="A90" s="20" t="s">
        <v>31</v>
      </c>
      <c r="B90" s="40">
        <v>6</v>
      </c>
      <c r="C90" s="40">
        <v>1</v>
      </c>
      <c r="D90" s="40">
        <v>3</v>
      </c>
    </row>
    <row r="91" spans="1:4" ht="12.75">
      <c r="A91" s="51" t="s">
        <v>53</v>
      </c>
      <c r="B91" s="40"/>
      <c r="C91" s="40"/>
      <c r="D91" s="40"/>
    </row>
    <row r="92" spans="1:4" ht="12.75">
      <c r="A92" s="20" t="s">
        <v>38</v>
      </c>
      <c r="B92" s="40"/>
      <c r="C92" s="40">
        <v>2</v>
      </c>
      <c r="D92" s="40">
        <v>1</v>
      </c>
    </row>
    <row r="93" spans="1:4" ht="12.75">
      <c r="A93" s="20" t="s">
        <v>77</v>
      </c>
      <c r="B93" s="40">
        <v>1</v>
      </c>
      <c r="C93" s="40"/>
      <c r="D93" s="40"/>
    </row>
    <row r="94" spans="1:4" ht="12.75">
      <c r="A94" s="20" t="s">
        <v>55</v>
      </c>
      <c r="B94" s="40"/>
      <c r="C94" s="40"/>
      <c r="D94" s="40"/>
    </row>
    <row r="95" spans="1:4" ht="12.75">
      <c r="A95" s="20" t="s">
        <v>106</v>
      </c>
      <c r="B95" s="40">
        <v>1</v>
      </c>
      <c r="C95" s="40"/>
      <c r="D95" s="40"/>
    </row>
    <row r="96" spans="1:4" ht="12.75">
      <c r="A96" s="51" t="s">
        <v>61</v>
      </c>
      <c r="B96" s="40"/>
      <c r="C96" s="40">
        <v>1</v>
      </c>
      <c r="D96" s="40"/>
    </row>
    <row r="97" spans="1:4" ht="12.75">
      <c r="A97" s="20" t="s">
        <v>40</v>
      </c>
      <c r="B97" s="40">
        <v>1</v>
      </c>
      <c r="C97" s="40">
        <v>1</v>
      </c>
      <c r="D97" s="40"/>
    </row>
    <row r="98" spans="1:4" ht="12.75">
      <c r="A98" s="20" t="s">
        <v>47</v>
      </c>
      <c r="B98" s="40"/>
      <c r="C98" s="40">
        <v>1</v>
      </c>
      <c r="D98" s="40">
        <v>1</v>
      </c>
    </row>
    <row r="99" spans="1:4" ht="12.75">
      <c r="A99" s="51" t="s">
        <v>67</v>
      </c>
      <c r="B99" s="40">
        <v>1</v>
      </c>
      <c r="C99" s="40"/>
      <c r="D99" s="40"/>
    </row>
    <row r="100" spans="1:4" ht="12.75">
      <c r="A100" s="51" t="s">
        <v>164</v>
      </c>
      <c r="B100" s="40">
        <v>1</v>
      </c>
      <c r="C100" s="40"/>
      <c r="D100" s="40">
        <v>1</v>
      </c>
    </row>
    <row r="101" spans="1:4" ht="12.75">
      <c r="A101" s="20" t="s">
        <v>46</v>
      </c>
      <c r="B101" s="40"/>
      <c r="C101" s="40"/>
      <c r="D101" s="40"/>
    </row>
    <row r="102" spans="1:4" ht="12.75">
      <c r="A102" s="51" t="s">
        <v>86</v>
      </c>
      <c r="B102" s="40"/>
      <c r="C102" s="40">
        <v>1</v>
      </c>
      <c r="D102" s="40"/>
    </row>
    <row r="103" spans="1:4" ht="12.75">
      <c r="A103" s="51" t="s">
        <v>146</v>
      </c>
      <c r="B103" s="40"/>
      <c r="C103" s="40"/>
      <c r="D103" s="40"/>
    </row>
    <row r="104" spans="1:4" ht="12.75">
      <c r="A104" s="53" t="s">
        <v>97</v>
      </c>
      <c r="B104" s="40">
        <v>1</v>
      </c>
      <c r="C104" s="40">
        <v>1</v>
      </c>
      <c r="D104" s="40">
        <v>1</v>
      </c>
    </row>
    <row r="105" spans="1:4" ht="12.75">
      <c r="A105" s="53" t="s">
        <v>84</v>
      </c>
      <c r="B105" s="40"/>
      <c r="C105" s="40"/>
      <c r="D105" s="40"/>
    </row>
    <row r="106" spans="1:4" ht="12.75">
      <c r="A106" s="20" t="s">
        <v>45</v>
      </c>
      <c r="B106" s="40"/>
      <c r="C106" s="40"/>
      <c r="D106" s="40"/>
    </row>
    <row r="107" spans="1:4" ht="12.75">
      <c r="A107" s="20" t="s">
        <v>48</v>
      </c>
      <c r="B107" s="40"/>
      <c r="C107" s="40"/>
      <c r="D107" s="40"/>
    </row>
    <row r="108" spans="1:4" ht="12.75">
      <c r="A108" s="20" t="s">
        <v>60</v>
      </c>
      <c r="B108" s="40"/>
      <c r="C108" s="40"/>
      <c r="D108" s="40"/>
    </row>
    <row r="109" spans="1:4" ht="12.75">
      <c r="A109" s="20" t="s">
        <v>43</v>
      </c>
      <c r="B109" s="40"/>
      <c r="C109" s="40"/>
      <c r="D109" s="40"/>
    </row>
    <row r="110" spans="1:4" ht="12.75">
      <c r="A110" s="51" t="s">
        <v>66</v>
      </c>
      <c r="B110" s="40"/>
      <c r="C110" s="40">
        <v>2</v>
      </c>
      <c r="D110" s="40">
        <v>1</v>
      </c>
    </row>
    <row r="111" spans="1:4" ht="12.75">
      <c r="A111" s="20" t="s">
        <v>37</v>
      </c>
      <c r="B111" s="40"/>
      <c r="C111" s="40"/>
      <c r="D111" s="40"/>
    </row>
    <row r="112" spans="1:4" ht="12.75">
      <c r="A112" s="20" t="s">
        <v>44</v>
      </c>
      <c r="B112" s="40"/>
      <c r="C112" s="40"/>
      <c r="D112" s="40"/>
    </row>
    <row r="113" spans="1:4" ht="12.75">
      <c r="A113" s="51" t="s">
        <v>101</v>
      </c>
      <c r="B113" s="40">
        <v>1</v>
      </c>
      <c r="C113" s="40">
        <v>1</v>
      </c>
      <c r="D113" s="40"/>
    </row>
    <row r="114" spans="1:4" ht="12.75">
      <c r="A114" s="20" t="s">
        <v>35</v>
      </c>
      <c r="B114" s="40">
        <v>2</v>
      </c>
      <c r="C114" s="40">
        <v>1</v>
      </c>
      <c r="D114" s="40">
        <v>1</v>
      </c>
    </row>
    <row r="115" spans="1:4" ht="12.75">
      <c r="A115" s="20" t="s">
        <v>49</v>
      </c>
      <c r="B115" s="40"/>
      <c r="C115" s="40"/>
      <c r="D115" s="40"/>
    </row>
    <row r="116" spans="1:4" ht="12.75">
      <c r="A116" s="20" t="s">
        <v>112</v>
      </c>
      <c r="B116" s="40"/>
      <c r="C116" s="40">
        <v>1</v>
      </c>
      <c r="D116" s="40"/>
    </row>
    <row r="117" spans="1:4" ht="12.75">
      <c r="A117" s="51" t="s">
        <v>113</v>
      </c>
      <c r="B117" s="40"/>
      <c r="C117" s="40"/>
      <c r="D117" s="40"/>
    </row>
    <row r="118" spans="1:4" ht="12.75">
      <c r="A118" s="20" t="s">
        <v>50</v>
      </c>
      <c r="B118" s="40"/>
      <c r="C118" s="40"/>
      <c r="D118" s="40"/>
    </row>
    <row r="119" spans="1:4" ht="12.75">
      <c r="A119" s="20" t="s">
        <v>51</v>
      </c>
      <c r="B119" s="40"/>
      <c r="C119" s="40">
        <v>1</v>
      </c>
      <c r="D119" s="40"/>
    </row>
    <row r="120" spans="1:4" ht="12.75">
      <c r="A120" s="20" t="s">
        <v>33</v>
      </c>
      <c r="B120" s="40">
        <v>1</v>
      </c>
      <c r="C120" s="40">
        <v>2</v>
      </c>
      <c r="D120" s="40">
        <v>1</v>
      </c>
    </row>
    <row r="121" spans="1:4" ht="12.75">
      <c r="A121" s="20" t="s">
        <v>76</v>
      </c>
      <c r="B121" s="40">
        <v>1</v>
      </c>
      <c r="C121" s="40"/>
      <c r="D121" s="40"/>
    </row>
    <row r="122" spans="1:4" ht="12.75">
      <c r="A122" s="20" t="s">
        <v>59</v>
      </c>
      <c r="B122" s="40"/>
      <c r="C122" s="40"/>
      <c r="D122" s="40"/>
    </row>
    <row r="123" spans="1:4" ht="12.75">
      <c r="A123" s="20" t="s">
        <v>52</v>
      </c>
      <c r="B123" s="40"/>
      <c r="C123" s="40"/>
      <c r="D123" s="40">
        <v>1</v>
      </c>
    </row>
    <row r="124" spans="1:4" ht="12.75">
      <c r="A124" s="51" t="s">
        <v>95</v>
      </c>
      <c r="B124" s="40"/>
      <c r="C124" s="40"/>
      <c r="D124" s="40">
        <v>1</v>
      </c>
    </row>
    <row r="125" spans="1:4" ht="12.75">
      <c r="A125" s="51" t="s">
        <v>71</v>
      </c>
      <c r="B125" s="40"/>
      <c r="C125" s="40"/>
      <c r="D125" s="40"/>
    </row>
    <row r="126" spans="1:4" ht="12.75">
      <c r="A126" s="20" t="s">
        <v>42</v>
      </c>
      <c r="B126" s="40">
        <v>1</v>
      </c>
      <c r="C126" s="40"/>
      <c r="D126" s="40">
        <v>1</v>
      </c>
    </row>
    <row r="127" spans="1:4" ht="12.75">
      <c r="A127" s="20" t="s">
        <v>41</v>
      </c>
      <c r="B127" s="40"/>
      <c r="C127" s="40">
        <v>1</v>
      </c>
      <c r="D127" s="40">
        <v>1</v>
      </c>
    </row>
    <row r="128" spans="1:4" ht="12.75">
      <c r="A128" s="20" t="s">
        <v>206</v>
      </c>
      <c r="B128" s="40">
        <v>1</v>
      </c>
      <c r="C128" s="40"/>
      <c r="D128" s="40"/>
    </row>
    <row r="129" spans="1:4" ht="12" customHeight="1">
      <c r="A129" s="51" t="s">
        <v>100</v>
      </c>
      <c r="B129" s="40"/>
      <c r="C129" s="40"/>
      <c r="D129" s="40"/>
    </row>
    <row r="130" spans="1:4" ht="12.75">
      <c r="A130" s="20" t="s">
        <v>56</v>
      </c>
      <c r="B130" s="40"/>
      <c r="C130" s="40"/>
      <c r="D130" s="40"/>
    </row>
    <row r="131" spans="1:4" ht="12.75">
      <c r="A131" s="20" t="s">
        <v>39</v>
      </c>
      <c r="B131" s="40"/>
      <c r="C131" s="40">
        <v>1</v>
      </c>
      <c r="D131" s="40"/>
    </row>
    <row r="132" spans="1:4" ht="12.75">
      <c r="A132" s="51" t="s">
        <v>89</v>
      </c>
      <c r="B132" s="40"/>
      <c r="C132" s="40"/>
      <c r="D132" s="40"/>
    </row>
    <row r="133" spans="1:4" ht="12.75">
      <c r="A133" s="20" t="s">
        <v>57</v>
      </c>
      <c r="B133" s="40">
        <v>1</v>
      </c>
      <c r="C133" s="40"/>
      <c r="D133" s="40"/>
    </row>
    <row r="134" spans="1:4" ht="12.75">
      <c r="A134" s="51" t="s">
        <v>70</v>
      </c>
      <c r="B134" s="40">
        <v>1</v>
      </c>
      <c r="C134" s="40"/>
      <c r="D134" s="40"/>
    </row>
    <row r="135" spans="1:4" ht="12.75">
      <c r="A135" s="51" t="s">
        <v>74</v>
      </c>
      <c r="B135" s="40">
        <v>2</v>
      </c>
      <c r="C135" s="40"/>
      <c r="D135" s="40"/>
    </row>
    <row r="136" spans="1:4" ht="12.75">
      <c r="A136" s="20" t="s">
        <v>58</v>
      </c>
      <c r="B136" s="40"/>
      <c r="C136" s="40"/>
      <c r="D136" s="40"/>
    </row>
    <row r="137" spans="1:4" ht="12.75">
      <c r="A137" s="20" t="s">
        <v>36</v>
      </c>
      <c r="B137" s="40">
        <v>1</v>
      </c>
      <c r="C137" s="40">
        <v>1</v>
      </c>
      <c r="D137" s="40"/>
    </row>
    <row r="138" spans="1:4" ht="12.75">
      <c r="A138" s="51" t="s">
        <v>62</v>
      </c>
      <c r="B138" s="40"/>
      <c r="C138" s="40"/>
      <c r="D138" s="40"/>
    </row>
    <row r="139" spans="1:4" ht="12.75">
      <c r="A139" s="51" t="s">
        <v>69</v>
      </c>
      <c r="B139" s="40"/>
      <c r="C139" s="40"/>
      <c r="D139" s="40"/>
    </row>
    <row r="140" spans="1:4" ht="12.75" thickBot="1">
      <c r="A140" s="41" t="s">
        <v>14</v>
      </c>
      <c r="B140" s="52">
        <f>SUM(B85:B139)</f>
        <v>43</v>
      </c>
      <c r="C140" s="52">
        <f>SUM(C85:C139)</f>
        <v>29</v>
      </c>
      <c r="D140" s="52">
        <f>SUM(D85:D139)</f>
        <v>25</v>
      </c>
    </row>
    <row r="141" ht="12.75" thickTop="1"/>
    <row r="143" ht="18.75">
      <c r="A143" s="2" t="s">
        <v>261</v>
      </c>
    </row>
    <row r="144" ht="12.75">
      <c r="A144" s="3"/>
    </row>
    <row r="145" spans="1:4" ht="12.75" thickBot="1">
      <c r="A145" s="7" t="s">
        <v>29</v>
      </c>
      <c r="B145" s="26">
        <v>2015</v>
      </c>
      <c r="C145" s="50">
        <v>2016</v>
      </c>
      <c r="D145" s="50">
        <v>2017</v>
      </c>
    </row>
    <row r="146" spans="1:4" ht="12.75" thickTop="1">
      <c r="A146" s="27" t="s">
        <v>260</v>
      </c>
      <c r="B146" s="56">
        <v>501</v>
      </c>
      <c r="C146" s="55">
        <v>341</v>
      </c>
      <c r="D146" s="55">
        <v>241</v>
      </c>
    </row>
    <row r="147" spans="1:4" ht="12.75">
      <c r="A147" s="27" t="s">
        <v>127</v>
      </c>
      <c r="B147" s="56">
        <v>69</v>
      </c>
      <c r="C147" s="55">
        <v>69</v>
      </c>
      <c r="D147" s="55">
        <v>12</v>
      </c>
    </row>
    <row r="148" spans="1:4" ht="12.75">
      <c r="A148" s="27" t="s">
        <v>354</v>
      </c>
      <c r="B148" s="56"/>
      <c r="C148" s="55">
        <v>22</v>
      </c>
      <c r="D148" s="55"/>
    </row>
    <row r="149" spans="1:4" ht="12.75">
      <c r="A149" s="27" t="s">
        <v>207</v>
      </c>
      <c r="B149" s="56">
        <v>1</v>
      </c>
      <c r="C149" s="55"/>
      <c r="D149" s="55"/>
    </row>
    <row r="150" spans="1:4" ht="12.75">
      <c r="A150" s="27" t="s">
        <v>5</v>
      </c>
      <c r="B150" s="56">
        <v>1</v>
      </c>
      <c r="C150" s="55">
        <v>1</v>
      </c>
      <c r="D150" s="55"/>
    </row>
    <row r="151" spans="1:4" ht="12.75">
      <c r="A151" s="27" t="s">
        <v>180</v>
      </c>
      <c r="B151" s="56"/>
      <c r="C151" s="55"/>
      <c r="D151" s="55"/>
    </row>
    <row r="152" spans="1:4" ht="12.75">
      <c r="A152" s="27" t="s">
        <v>126</v>
      </c>
      <c r="B152" s="56">
        <v>17</v>
      </c>
      <c r="C152" s="55"/>
      <c r="D152" s="55"/>
    </row>
    <row r="153" spans="1:4" ht="12.75">
      <c r="A153" s="27" t="s">
        <v>24</v>
      </c>
      <c r="B153" s="56"/>
      <c r="C153" s="55"/>
      <c r="D153" s="55"/>
    </row>
    <row r="154" spans="1:4" ht="12.75" thickBot="1">
      <c r="A154" s="30" t="s">
        <v>14</v>
      </c>
      <c r="B154" s="31">
        <f>SUM(B146:B153)</f>
        <v>589</v>
      </c>
      <c r="C154" s="31">
        <f>SUM(C146:C153)</f>
        <v>433</v>
      </c>
      <c r="D154" s="31">
        <f>SUM(D146:D153)</f>
        <v>253</v>
      </c>
    </row>
    <row r="155" ht="12.75">
      <c r="A155" s="4" t="s">
        <v>128</v>
      </c>
    </row>
    <row r="156" ht="12.75">
      <c r="A156" s="4" t="s">
        <v>355</v>
      </c>
    </row>
    <row r="159" ht="18.75">
      <c r="A159" s="18" t="s">
        <v>403</v>
      </c>
    </row>
    <row r="160" spans="3:8" ht="12.75">
      <c r="C160" s="127">
        <v>2015</v>
      </c>
      <c r="D160" s="140"/>
      <c r="E160" s="127">
        <v>2016</v>
      </c>
      <c r="F160" s="140"/>
      <c r="G160" s="127">
        <v>2017</v>
      </c>
      <c r="H160" s="127"/>
    </row>
    <row r="161" spans="1:8" ht="12.75">
      <c r="A161" s="209" t="s">
        <v>443</v>
      </c>
      <c r="B161" s="210"/>
      <c r="C161" s="148" t="s">
        <v>424</v>
      </c>
      <c r="D161" s="149" t="s">
        <v>425</v>
      </c>
      <c r="E161" s="148" t="s">
        <v>424</v>
      </c>
      <c r="F161" s="149" t="s">
        <v>425</v>
      </c>
      <c r="G161" s="148" t="s">
        <v>424</v>
      </c>
      <c r="H161" s="148" t="s">
        <v>425</v>
      </c>
    </row>
    <row r="162" spans="1:8" ht="12.75">
      <c r="A162" s="137" t="s">
        <v>429</v>
      </c>
      <c r="B162" s="20" t="s">
        <v>430</v>
      </c>
      <c r="C162" s="159">
        <v>1</v>
      </c>
      <c r="D162" s="114">
        <v>37</v>
      </c>
      <c r="E162" s="128"/>
      <c r="F162" s="129"/>
      <c r="G162" s="128"/>
      <c r="H162" s="129"/>
    </row>
    <row r="163" spans="1:8" ht="12.75">
      <c r="A163" s="139" t="s">
        <v>109</v>
      </c>
      <c r="B163" s="23" t="s">
        <v>431</v>
      </c>
      <c r="C163" s="106">
        <v>1</v>
      </c>
      <c r="D163" s="54">
        <v>1</v>
      </c>
      <c r="E163" s="3"/>
      <c r="F163" s="22"/>
      <c r="G163" s="3"/>
      <c r="H163" s="22"/>
    </row>
    <row r="164" spans="1:8" ht="12.75">
      <c r="A164" s="139" t="s">
        <v>40</v>
      </c>
      <c r="B164" s="195" t="s">
        <v>405</v>
      </c>
      <c r="C164" s="106">
        <v>1</v>
      </c>
      <c r="D164" s="54">
        <v>2</v>
      </c>
      <c r="E164" s="106">
        <v>1</v>
      </c>
      <c r="F164" s="54">
        <v>22</v>
      </c>
      <c r="G164" s="3"/>
      <c r="H164" s="22"/>
    </row>
    <row r="165" spans="1:8" ht="12.75">
      <c r="A165" s="139" t="s">
        <v>47</v>
      </c>
      <c r="B165" s="23" t="s">
        <v>406</v>
      </c>
      <c r="C165" s="159"/>
      <c r="D165" s="114"/>
      <c r="E165" s="106">
        <v>2</v>
      </c>
      <c r="F165" s="54">
        <v>29</v>
      </c>
      <c r="G165" s="3">
        <v>1</v>
      </c>
      <c r="H165" s="54">
        <v>11</v>
      </c>
    </row>
    <row r="166" spans="1:8" ht="12.75">
      <c r="A166" s="139" t="s">
        <v>164</v>
      </c>
      <c r="B166" s="23" t="s">
        <v>432</v>
      </c>
      <c r="C166" s="106">
        <v>1</v>
      </c>
      <c r="D166" s="54">
        <v>20</v>
      </c>
      <c r="E166" s="106"/>
      <c r="F166" s="54"/>
      <c r="G166" s="3">
        <v>1</v>
      </c>
      <c r="H166" s="112">
        <v>13</v>
      </c>
    </row>
    <row r="167" spans="1:8" ht="12.75">
      <c r="A167" s="27" t="s">
        <v>97</v>
      </c>
      <c r="B167" s="23"/>
      <c r="C167" s="106"/>
      <c r="D167" s="54"/>
      <c r="E167" s="106"/>
      <c r="F167" s="54"/>
      <c r="G167" s="3">
        <v>1</v>
      </c>
      <c r="H167" s="112">
        <v>2</v>
      </c>
    </row>
    <row r="168" spans="1:8" ht="12.75">
      <c r="A168" s="139"/>
      <c r="B168" s="23"/>
      <c r="C168" s="106"/>
      <c r="D168" s="54"/>
      <c r="E168" s="109"/>
      <c r="F168" s="109"/>
      <c r="G168" s="3"/>
      <c r="H168" s="22"/>
    </row>
    <row r="169" spans="1:8" ht="12.75">
      <c r="A169" s="139" t="s">
        <v>60</v>
      </c>
      <c r="B169" s="23" t="s">
        <v>434</v>
      </c>
      <c r="C169" s="106">
        <v>1</v>
      </c>
      <c r="D169" s="54">
        <v>1</v>
      </c>
      <c r="E169" s="109"/>
      <c r="F169" s="109"/>
      <c r="G169" s="3"/>
      <c r="H169" s="112"/>
    </row>
    <row r="170" spans="1:8" ht="12.75">
      <c r="A170" s="139" t="s">
        <v>66</v>
      </c>
      <c r="B170" s="23" t="s">
        <v>407</v>
      </c>
      <c r="C170" s="159"/>
      <c r="D170" s="114"/>
      <c r="E170" s="106"/>
      <c r="F170" s="54"/>
      <c r="G170" s="3">
        <v>1</v>
      </c>
      <c r="H170" s="54">
        <v>5</v>
      </c>
    </row>
    <row r="171" spans="1:8" ht="12.75">
      <c r="A171" s="138"/>
      <c r="B171" s="23" t="s">
        <v>408</v>
      </c>
      <c r="C171" s="159"/>
      <c r="D171" s="114"/>
      <c r="E171" s="106">
        <v>1</v>
      </c>
      <c r="F171" s="54">
        <v>36</v>
      </c>
      <c r="G171" s="3"/>
      <c r="H171" s="112"/>
    </row>
    <row r="172" spans="1:6" ht="12.75">
      <c r="A172" s="139" t="s">
        <v>101</v>
      </c>
      <c r="B172" s="23" t="s">
        <v>409</v>
      </c>
      <c r="C172" s="159">
        <v>1</v>
      </c>
      <c r="D172" s="114">
        <v>15</v>
      </c>
      <c r="E172" s="106">
        <v>1</v>
      </c>
      <c r="F172" s="54">
        <v>12</v>
      </c>
    </row>
    <row r="173" spans="1:8" ht="12.75">
      <c r="A173" s="139" t="s">
        <v>35</v>
      </c>
      <c r="B173" s="23" t="s">
        <v>410</v>
      </c>
      <c r="C173" s="159">
        <v>3</v>
      </c>
      <c r="D173" s="114">
        <v>7</v>
      </c>
      <c r="E173" s="106">
        <v>1</v>
      </c>
      <c r="F173" s="54">
        <v>8</v>
      </c>
      <c r="G173" s="3">
        <v>1</v>
      </c>
      <c r="H173" s="112">
        <v>3</v>
      </c>
    </row>
    <row r="174" spans="1:6" ht="12.75">
      <c r="A174" s="139" t="s">
        <v>33</v>
      </c>
      <c r="B174" s="23" t="s">
        <v>411</v>
      </c>
      <c r="C174" s="159"/>
      <c r="D174" s="114"/>
      <c r="E174" s="106">
        <v>1</v>
      </c>
      <c r="F174" s="54">
        <v>1</v>
      </c>
    </row>
    <row r="175" spans="1:8" ht="12.75">
      <c r="A175" s="138"/>
      <c r="B175" s="23" t="s">
        <v>412</v>
      </c>
      <c r="C175" s="106"/>
      <c r="D175" s="54"/>
      <c r="E175" s="106"/>
      <c r="F175" s="54"/>
      <c r="G175" s="3"/>
      <c r="H175" s="112"/>
    </row>
    <row r="176" spans="1:8" ht="12.75">
      <c r="A176" s="138"/>
      <c r="B176" s="23" t="s">
        <v>413</v>
      </c>
      <c r="C176" s="106"/>
      <c r="D176" s="54"/>
      <c r="E176" s="106"/>
      <c r="F176" s="54"/>
      <c r="G176" s="3"/>
      <c r="H176" s="112"/>
    </row>
    <row r="177" spans="1:8" ht="12.75">
      <c r="A177" s="139" t="s">
        <v>95</v>
      </c>
      <c r="B177" s="23" t="s">
        <v>435</v>
      </c>
      <c r="C177" s="106">
        <v>1</v>
      </c>
      <c r="D177" s="54">
        <v>1</v>
      </c>
      <c r="E177" s="106"/>
      <c r="F177" s="54"/>
      <c r="G177" s="3"/>
      <c r="H177" s="112"/>
    </row>
    <row r="178" spans="1:6" ht="12.75">
      <c r="A178" s="139"/>
      <c r="B178" s="23"/>
      <c r="C178" s="106"/>
      <c r="D178" s="54"/>
      <c r="E178" s="109"/>
      <c r="F178" s="109"/>
    </row>
    <row r="179" spans="1:8" ht="12.75">
      <c r="A179" s="139" t="s">
        <v>42</v>
      </c>
      <c r="B179" s="23" t="s">
        <v>414</v>
      </c>
      <c r="C179" s="106">
        <v>1</v>
      </c>
      <c r="D179" s="54">
        <v>1</v>
      </c>
      <c r="E179" s="106"/>
      <c r="F179" s="54"/>
      <c r="G179" s="3">
        <v>2</v>
      </c>
      <c r="H179" s="112">
        <v>12</v>
      </c>
    </row>
    <row r="180" spans="1:8" ht="12.75">
      <c r="A180" s="139" t="s">
        <v>216</v>
      </c>
      <c r="B180" s="23" t="s">
        <v>421</v>
      </c>
      <c r="C180" s="159"/>
      <c r="D180" s="114"/>
      <c r="E180" s="159"/>
      <c r="F180" s="114"/>
      <c r="G180" s="3">
        <v>1</v>
      </c>
      <c r="H180" s="22">
        <v>1</v>
      </c>
    </row>
    <row r="181" spans="1:8" ht="12.75">
      <c r="A181" s="139" t="s">
        <v>41</v>
      </c>
      <c r="B181" s="23" t="s">
        <v>415</v>
      </c>
      <c r="C181" s="106">
        <v>1</v>
      </c>
      <c r="D181" s="54">
        <v>1</v>
      </c>
      <c r="E181" s="106">
        <v>2</v>
      </c>
      <c r="F181" s="54">
        <v>88</v>
      </c>
      <c r="G181" s="3">
        <v>1</v>
      </c>
      <c r="H181" s="54">
        <v>48</v>
      </c>
    </row>
    <row r="182" spans="1:8" ht="12.75">
      <c r="A182" s="139" t="s">
        <v>38</v>
      </c>
      <c r="B182" s="23" t="s">
        <v>416</v>
      </c>
      <c r="C182" s="159"/>
      <c r="D182" s="114"/>
      <c r="E182" s="106">
        <v>1</v>
      </c>
      <c r="F182" s="54">
        <v>22</v>
      </c>
      <c r="G182" s="3"/>
      <c r="H182" s="112"/>
    </row>
    <row r="183" spans="1:6" ht="12.75">
      <c r="A183" s="139" t="s">
        <v>57</v>
      </c>
      <c r="B183" s="23" t="s">
        <v>436</v>
      </c>
      <c r="C183" s="106">
        <v>1</v>
      </c>
      <c r="D183" s="54">
        <v>5</v>
      </c>
      <c r="E183" s="109"/>
      <c r="F183" s="109"/>
    </row>
    <row r="184" spans="1:6" ht="12.75">
      <c r="A184" s="139" t="s">
        <v>70</v>
      </c>
      <c r="B184" s="23" t="s">
        <v>437</v>
      </c>
      <c r="C184" s="106">
        <v>1</v>
      </c>
      <c r="D184" s="54">
        <v>4</v>
      </c>
      <c r="E184" s="109"/>
      <c r="F184" s="109"/>
    </row>
    <row r="185" spans="1:8" ht="12.75">
      <c r="A185" s="139" t="s">
        <v>74</v>
      </c>
      <c r="B185" s="23" t="s">
        <v>438</v>
      </c>
      <c r="C185" s="106">
        <v>1</v>
      </c>
      <c r="D185" s="54">
        <v>13</v>
      </c>
      <c r="E185" s="109"/>
      <c r="F185" s="109"/>
      <c r="G185" s="3"/>
      <c r="H185" s="112"/>
    </row>
    <row r="186" spans="1:8" ht="12.75">
      <c r="A186" s="139" t="s">
        <v>36</v>
      </c>
      <c r="B186" s="23" t="s">
        <v>417</v>
      </c>
      <c r="C186" s="106">
        <v>2</v>
      </c>
      <c r="D186" s="54">
        <v>4</v>
      </c>
      <c r="E186" s="106">
        <v>2</v>
      </c>
      <c r="F186" s="54">
        <v>5</v>
      </c>
      <c r="G186" s="3"/>
      <c r="H186" s="112"/>
    </row>
    <row r="187" spans="1:8" ht="12.75">
      <c r="A187" s="139" t="s">
        <v>30</v>
      </c>
      <c r="B187" s="20"/>
      <c r="C187" s="106">
        <v>18</v>
      </c>
      <c r="D187" s="54">
        <v>155</v>
      </c>
      <c r="E187" s="106">
        <v>5</v>
      </c>
      <c r="F187" s="54">
        <v>24</v>
      </c>
      <c r="G187" s="3">
        <v>3</v>
      </c>
      <c r="H187" s="112">
        <v>54</v>
      </c>
    </row>
    <row r="188" spans="1:8" ht="12.75">
      <c r="A188" s="139" t="s">
        <v>34</v>
      </c>
      <c r="B188" s="23" t="s">
        <v>1332</v>
      </c>
      <c r="C188" s="106"/>
      <c r="D188" s="54"/>
      <c r="E188" s="130"/>
      <c r="F188" s="112"/>
      <c r="G188" s="3">
        <v>1</v>
      </c>
      <c r="H188" s="112">
        <v>1</v>
      </c>
    </row>
    <row r="189" spans="1:8" ht="12.75">
      <c r="A189" s="139"/>
      <c r="B189" s="23" t="s">
        <v>439</v>
      </c>
      <c r="C189" s="106">
        <v>1</v>
      </c>
      <c r="D189" s="54">
        <v>89</v>
      </c>
      <c r="E189" s="130"/>
      <c r="F189" s="112"/>
      <c r="G189" s="3"/>
      <c r="H189" s="112"/>
    </row>
    <row r="190" spans="1:4" ht="12.75">
      <c r="A190" s="139" t="s">
        <v>31</v>
      </c>
      <c r="B190" s="23" t="s">
        <v>440</v>
      </c>
      <c r="C190" s="106">
        <v>1</v>
      </c>
      <c r="D190" s="54">
        <v>23</v>
      </c>
    </row>
    <row r="191" spans="1:8" ht="12.75">
      <c r="A191" s="131" t="s">
        <v>426</v>
      </c>
      <c r="B191" s="133"/>
      <c r="C191" s="132">
        <f>SUM(C162:C190)</f>
        <v>37</v>
      </c>
      <c r="D191" s="133">
        <f>SUM(D162:D190)</f>
        <v>379</v>
      </c>
      <c r="E191" s="132">
        <f>SUM(E162:E190)</f>
        <v>17</v>
      </c>
      <c r="F191" s="133">
        <f>SUM(F162:F190)</f>
        <v>247</v>
      </c>
      <c r="G191" s="132">
        <f ca="1">SUM(G163:G212)</f>
        <v>13</v>
      </c>
      <c r="H191" s="133">
        <f ca="1">SUM(H164:H212)</f>
        <v>150</v>
      </c>
    </row>
    <row r="192" spans="1:8" ht="12.75">
      <c r="A192" s="139" t="s">
        <v>1331</v>
      </c>
      <c r="B192" s="20"/>
      <c r="C192" s="3"/>
      <c r="D192" s="22">
        <v>207</v>
      </c>
      <c r="E192" s="3"/>
      <c r="F192" s="112">
        <v>186</v>
      </c>
      <c r="G192" s="3"/>
      <c r="H192" s="22">
        <v>101</v>
      </c>
    </row>
    <row r="193" spans="1:8" ht="12.75">
      <c r="A193" s="139" t="s">
        <v>428</v>
      </c>
      <c r="B193" s="20"/>
      <c r="C193" s="3"/>
      <c r="D193" s="22">
        <v>194</v>
      </c>
      <c r="E193" s="3"/>
      <c r="F193" s="112">
        <v>164</v>
      </c>
      <c r="G193" s="3"/>
      <c r="H193" s="22">
        <v>72</v>
      </c>
    </row>
    <row r="194" spans="1:8" ht="12.75">
      <c r="A194" s="126" t="s">
        <v>456</v>
      </c>
      <c r="B194" s="126"/>
      <c r="C194" s="126"/>
      <c r="D194" s="126">
        <f>SUM(D192)</f>
        <v>207</v>
      </c>
      <c r="E194" s="126"/>
      <c r="F194" s="126">
        <f>SUM(F192)</f>
        <v>186</v>
      </c>
      <c r="G194" s="126"/>
      <c r="H194" s="126">
        <f>SUM(H192)</f>
        <v>101</v>
      </c>
    </row>
    <row r="195" spans="1:8" ht="12.75">
      <c r="A195" s="139" t="s">
        <v>420</v>
      </c>
      <c r="B195" s="22"/>
      <c r="C195" s="130"/>
      <c r="D195" s="112">
        <v>1</v>
      </c>
      <c r="E195" s="3"/>
      <c r="F195" s="22"/>
      <c r="G195" s="3">
        <v>1</v>
      </c>
      <c r="H195" s="114">
        <v>1</v>
      </c>
    </row>
    <row r="196" spans="1:8" ht="12.75">
      <c r="A196" s="139" t="s">
        <v>418</v>
      </c>
      <c r="B196" s="22"/>
      <c r="C196" s="130"/>
      <c r="D196" s="112">
        <v>2</v>
      </c>
      <c r="E196" s="130"/>
      <c r="F196" s="112"/>
      <c r="G196" s="3"/>
      <c r="H196" s="114"/>
    </row>
    <row r="197" spans="1:8" ht="12.75">
      <c r="A197" s="139" t="s">
        <v>422</v>
      </c>
      <c r="B197" s="22"/>
      <c r="C197" s="3"/>
      <c r="D197" s="22"/>
      <c r="E197" s="3"/>
      <c r="F197" s="22"/>
      <c r="G197" s="3">
        <v>1</v>
      </c>
      <c r="H197" s="114">
        <v>1</v>
      </c>
    </row>
    <row r="198" spans="1:8" ht="12.75">
      <c r="A198" s="131" t="s">
        <v>427</v>
      </c>
      <c r="B198" s="133"/>
      <c r="C198" s="132"/>
      <c r="D198" s="133">
        <f aca="true" t="shared" si="1" ref="D198:H198">SUM(D195:D197)</f>
        <v>3</v>
      </c>
      <c r="E198" s="132">
        <f t="shared" si="1"/>
        <v>0</v>
      </c>
      <c r="F198" s="133">
        <f t="shared" si="1"/>
        <v>0</v>
      </c>
      <c r="G198" s="132">
        <f t="shared" si="1"/>
        <v>2</v>
      </c>
      <c r="H198" s="133">
        <f t="shared" si="1"/>
        <v>2</v>
      </c>
    </row>
    <row r="199" spans="1:8" ht="12.75">
      <c r="A199" s="134" t="s">
        <v>14</v>
      </c>
      <c r="B199" s="136"/>
      <c r="C199" s="135">
        <f>SUM(C191)</f>
        <v>37</v>
      </c>
      <c r="D199" s="136">
        <f>SUM(D191+D194+D198)</f>
        <v>589</v>
      </c>
      <c r="E199" s="135">
        <f>SUM(E198+E191)</f>
        <v>17</v>
      </c>
      <c r="F199" s="136">
        <f>SUM(F191+F194+F198)</f>
        <v>433</v>
      </c>
      <c r="G199" s="135">
        <f ca="1">SUM(G198+G191)</f>
        <v>15</v>
      </c>
      <c r="H199" s="136">
        <f ca="1">SUM(H191+H194+H198)</f>
        <v>253</v>
      </c>
    </row>
    <row r="200" spans="5:8" ht="12.75">
      <c r="E200" s="130"/>
      <c r="F200" s="112"/>
      <c r="G200" s="3"/>
      <c r="H200" s="112"/>
    </row>
    <row r="201" spans="1:8" ht="12.75">
      <c r="A201" s="139"/>
      <c r="E201" s="130"/>
      <c r="F201" s="112"/>
      <c r="G201" s="3"/>
      <c r="H201" s="112"/>
    </row>
    <row r="202" spans="1:8" ht="12.75">
      <c r="A202" s="3" t="s">
        <v>0</v>
      </c>
      <c r="E202" s="130"/>
      <c r="F202" s="112"/>
      <c r="G202" s="3"/>
      <c r="H202" s="112"/>
    </row>
    <row r="203" spans="1:8" ht="12.75">
      <c r="A203" s="139"/>
      <c r="E203" s="130"/>
      <c r="F203" s="112"/>
      <c r="G203" s="3"/>
      <c r="H203" s="112"/>
    </row>
    <row r="204" spans="5:8" ht="12.75">
      <c r="E204" s="130"/>
      <c r="F204" s="112"/>
      <c r="G204" s="3"/>
      <c r="H204" s="112"/>
    </row>
    <row r="205" spans="1:8" ht="12.75">
      <c r="A205" s="139"/>
      <c r="E205" s="130"/>
      <c r="F205" s="112"/>
      <c r="G205" s="3"/>
      <c r="H205" s="112"/>
    </row>
    <row r="211" spans="5:11" ht="12.75">
      <c r="E211" s="3"/>
      <c r="F211" s="22"/>
      <c r="G211" s="3"/>
      <c r="H211" s="22"/>
      <c r="I211" s="164"/>
      <c r="J211" s="164"/>
      <c r="K211" s="164"/>
    </row>
    <row r="212" spans="1:8" ht="12.75">
      <c r="A212" s="139"/>
      <c r="E212" s="3"/>
      <c r="F212" s="22"/>
      <c r="G212" s="3"/>
      <c r="H212" s="22"/>
    </row>
    <row r="216" spans="9:11" s="164" customFormat="1" ht="12.75">
      <c r="I216" s="4"/>
      <c r="J216" s="4"/>
      <c r="K216" s="4"/>
    </row>
  </sheetData>
  <mergeCells count="1">
    <mergeCell ref="A161:B16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2"/>
  <sheetViews>
    <sheetView workbookViewId="0" topLeftCell="A1"/>
  </sheetViews>
  <sheetFormatPr defaultColWidth="11.57421875" defaultRowHeight="12.75"/>
  <cols>
    <col min="1" max="1" width="30.28125" style="4" customWidth="1"/>
    <col min="2" max="4" width="16.7109375" style="4" customWidth="1"/>
    <col min="5" max="5" width="22.140625" style="4" customWidth="1"/>
    <col min="6" max="7" width="16.7109375" style="4" customWidth="1"/>
    <col min="8" max="8" width="11.57421875" style="4" customWidth="1"/>
    <col min="9" max="9" width="42.140625" style="4" customWidth="1"/>
    <col min="10" max="11" width="16.7109375" style="4" customWidth="1"/>
    <col min="12" max="16384" width="11.57421875" style="4" customWidth="1"/>
  </cols>
  <sheetData>
    <row r="2" ht="18.75">
      <c r="A2" s="18" t="s">
        <v>1336</v>
      </c>
    </row>
    <row r="3" ht="12.75">
      <c r="A3" s="3"/>
    </row>
    <row r="4" ht="12.75">
      <c r="A4" s="3"/>
    </row>
    <row r="5" spans="1:11" s="10" customFormat="1" ht="12.75">
      <c r="A5" s="4"/>
      <c r="B5" s="32">
        <v>2015</v>
      </c>
      <c r="C5" s="33"/>
      <c r="E5" s="4"/>
      <c r="F5" s="32">
        <v>2016</v>
      </c>
      <c r="G5" s="33"/>
      <c r="I5" s="4"/>
      <c r="J5" s="32">
        <v>2017</v>
      </c>
      <c r="K5" s="33"/>
    </row>
    <row r="6" spans="1:11" ht="12.75" thickBot="1">
      <c r="A6" s="34" t="s">
        <v>15</v>
      </c>
      <c r="B6" s="35" t="s">
        <v>9</v>
      </c>
      <c r="C6" s="36" t="s">
        <v>10</v>
      </c>
      <c r="E6" s="34" t="s">
        <v>15</v>
      </c>
      <c r="F6" s="35" t="s">
        <v>9</v>
      </c>
      <c r="G6" s="36" t="s">
        <v>10</v>
      </c>
      <c r="I6" s="34" t="s">
        <v>15</v>
      </c>
      <c r="J6" s="35" t="s">
        <v>9</v>
      </c>
      <c r="K6" s="36" t="s">
        <v>10</v>
      </c>
    </row>
    <row r="7" spans="1:11" ht="12.75" thickTop="1">
      <c r="A7" s="44" t="s">
        <v>193</v>
      </c>
      <c r="B7" s="45">
        <v>2</v>
      </c>
      <c r="C7" s="45">
        <v>59</v>
      </c>
      <c r="E7" s="117" t="s">
        <v>16</v>
      </c>
      <c r="F7" s="189">
        <v>26</v>
      </c>
      <c r="G7" s="189">
        <v>26</v>
      </c>
      <c r="I7" s="183" t="s">
        <v>149</v>
      </c>
      <c r="J7" s="184">
        <v>18</v>
      </c>
      <c r="K7" s="184">
        <v>18</v>
      </c>
    </row>
    <row r="8" spans="1:11" ht="12.75">
      <c r="A8" s="44" t="s">
        <v>148</v>
      </c>
      <c r="B8" s="45">
        <v>3</v>
      </c>
      <c r="C8" s="45">
        <v>17</v>
      </c>
      <c r="E8" s="117" t="s">
        <v>149</v>
      </c>
      <c r="F8" s="189">
        <v>1</v>
      </c>
      <c r="G8" s="189">
        <v>15</v>
      </c>
      <c r="I8" s="183" t="s">
        <v>272</v>
      </c>
      <c r="J8" s="184">
        <v>10</v>
      </c>
      <c r="K8" s="184">
        <v>10</v>
      </c>
    </row>
    <row r="9" spans="1:11" ht="12.75">
      <c r="A9" s="44" t="s">
        <v>149</v>
      </c>
      <c r="B9" s="45">
        <v>17</v>
      </c>
      <c r="C9" s="45">
        <v>17</v>
      </c>
      <c r="E9" s="117" t="s">
        <v>333</v>
      </c>
      <c r="F9" s="189">
        <v>10</v>
      </c>
      <c r="G9" s="189">
        <v>10</v>
      </c>
      <c r="I9" s="183" t="s">
        <v>16</v>
      </c>
      <c r="J9" s="184">
        <v>9</v>
      </c>
      <c r="K9" s="184">
        <v>9</v>
      </c>
    </row>
    <row r="10" spans="1:11" ht="12.75">
      <c r="A10" s="44" t="s">
        <v>365</v>
      </c>
      <c r="B10" s="45">
        <v>13</v>
      </c>
      <c r="C10" s="45">
        <v>13</v>
      </c>
      <c r="E10" s="117" t="s">
        <v>337</v>
      </c>
      <c r="F10" s="189">
        <v>5</v>
      </c>
      <c r="G10" s="189">
        <v>5</v>
      </c>
      <c r="I10" s="183" t="s">
        <v>18</v>
      </c>
      <c r="J10" s="184">
        <v>5</v>
      </c>
      <c r="K10" s="184">
        <v>5</v>
      </c>
    </row>
    <row r="11" spans="1:11" ht="12.75">
      <c r="A11" s="44" t="s">
        <v>18</v>
      </c>
      <c r="B11" s="45">
        <v>9</v>
      </c>
      <c r="C11" s="45">
        <v>9</v>
      </c>
      <c r="E11" s="117" t="s">
        <v>336</v>
      </c>
      <c r="F11" s="189">
        <v>5</v>
      </c>
      <c r="G11" s="189">
        <v>5</v>
      </c>
      <c r="I11" s="183" t="s">
        <v>273</v>
      </c>
      <c r="J11" s="184">
        <v>5</v>
      </c>
      <c r="K11" s="184">
        <v>5</v>
      </c>
    </row>
    <row r="12" spans="1:11" ht="12.75">
      <c r="A12" s="44" t="s">
        <v>16</v>
      </c>
      <c r="B12" s="45">
        <v>9</v>
      </c>
      <c r="C12" s="45">
        <v>9</v>
      </c>
      <c r="E12" s="117" t="s">
        <v>18</v>
      </c>
      <c r="F12" s="189">
        <v>4</v>
      </c>
      <c r="G12" s="189">
        <v>4</v>
      </c>
      <c r="I12" s="183" t="s">
        <v>337</v>
      </c>
      <c r="J12" s="184">
        <v>5</v>
      </c>
      <c r="K12" s="184">
        <v>5</v>
      </c>
    </row>
    <row r="13" spans="1:11" ht="12.75">
      <c r="A13" s="44" t="s">
        <v>370</v>
      </c>
      <c r="B13" s="45">
        <v>6</v>
      </c>
      <c r="C13" s="45">
        <v>6</v>
      </c>
      <c r="E13" s="117" t="s">
        <v>248</v>
      </c>
      <c r="F13" s="189">
        <v>4</v>
      </c>
      <c r="G13" s="189">
        <v>4</v>
      </c>
      <c r="I13" s="183" t="s">
        <v>274</v>
      </c>
      <c r="J13" s="184">
        <v>3</v>
      </c>
      <c r="K13" s="184">
        <v>3</v>
      </c>
    </row>
    <row r="14" spans="1:11" ht="12.75">
      <c r="A14" s="44" t="s">
        <v>346</v>
      </c>
      <c r="B14" s="45">
        <v>5</v>
      </c>
      <c r="C14" s="45">
        <v>5</v>
      </c>
      <c r="E14" s="117" t="s">
        <v>147</v>
      </c>
      <c r="F14" s="189">
        <v>4</v>
      </c>
      <c r="G14" s="189">
        <v>4</v>
      </c>
      <c r="I14" s="183" t="s">
        <v>276</v>
      </c>
      <c r="J14" s="184">
        <v>2</v>
      </c>
      <c r="K14" s="184">
        <v>2</v>
      </c>
    </row>
    <row r="15" spans="1:11" ht="12.75">
      <c r="A15" s="44" t="s">
        <v>147</v>
      </c>
      <c r="B15" s="45">
        <v>4</v>
      </c>
      <c r="C15" s="45">
        <v>4</v>
      </c>
      <c r="E15" s="117" t="s">
        <v>343</v>
      </c>
      <c r="F15" s="189">
        <v>3</v>
      </c>
      <c r="G15" s="189">
        <v>3</v>
      </c>
      <c r="I15" s="183" t="s">
        <v>275</v>
      </c>
      <c r="J15" s="184">
        <v>2</v>
      </c>
      <c r="K15" s="184">
        <v>2</v>
      </c>
    </row>
    <row r="16" spans="1:11" ht="12.75">
      <c r="A16" s="44" t="s">
        <v>194</v>
      </c>
      <c r="B16" s="45">
        <v>4</v>
      </c>
      <c r="C16" s="45">
        <v>4</v>
      </c>
      <c r="E16" s="117" t="s">
        <v>213</v>
      </c>
      <c r="F16" s="189">
        <v>2</v>
      </c>
      <c r="G16" s="189">
        <v>2</v>
      </c>
      <c r="I16" s="183" t="s">
        <v>280</v>
      </c>
      <c r="J16" s="184">
        <v>2</v>
      </c>
      <c r="K16" s="184">
        <v>2</v>
      </c>
    </row>
    <row r="17" spans="1:11" ht="12.75">
      <c r="A17" s="44" t="s">
        <v>337</v>
      </c>
      <c r="B17" s="45">
        <v>4</v>
      </c>
      <c r="C17" s="45">
        <v>4</v>
      </c>
      <c r="E17" s="117" t="s">
        <v>346</v>
      </c>
      <c r="F17" s="189">
        <v>2</v>
      </c>
      <c r="G17" s="189">
        <v>2</v>
      </c>
      <c r="I17" s="183" t="s">
        <v>277</v>
      </c>
      <c r="J17" s="184">
        <v>2</v>
      </c>
      <c r="K17" s="184">
        <v>2</v>
      </c>
    </row>
    <row r="18" spans="1:11" ht="12.75">
      <c r="A18" s="44" t="s">
        <v>368</v>
      </c>
      <c r="B18" s="45">
        <v>4</v>
      </c>
      <c r="C18" s="45">
        <v>4</v>
      </c>
      <c r="E18" s="117" t="s">
        <v>345</v>
      </c>
      <c r="F18" s="189">
        <v>2</v>
      </c>
      <c r="G18" s="189">
        <v>2</v>
      </c>
      <c r="I18" s="183" t="s">
        <v>401</v>
      </c>
      <c r="J18" s="184">
        <v>1</v>
      </c>
      <c r="K18" s="184">
        <v>1</v>
      </c>
    </row>
    <row r="19" spans="1:11" s="10" customFormat="1" ht="12.75">
      <c r="A19" s="44" t="s">
        <v>1343</v>
      </c>
      <c r="B19" s="45">
        <v>1</v>
      </c>
      <c r="C19" s="45">
        <v>3</v>
      </c>
      <c r="E19" s="117" t="s">
        <v>196</v>
      </c>
      <c r="F19" s="189">
        <v>2</v>
      </c>
      <c r="G19" s="189">
        <v>2</v>
      </c>
      <c r="I19" s="183" t="s">
        <v>278</v>
      </c>
      <c r="J19" s="184">
        <v>1</v>
      </c>
      <c r="K19" s="184">
        <v>1</v>
      </c>
    </row>
    <row r="20" spans="1:11" ht="12.75">
      <c r="A20" s="44" t="s">
        <v>198</v>
      </c>
      <c r="B20" s="45">
        <v>2</v>
      </c>
      <c r="C20" s="45">
        <v>2</v>
      </c>
      <c r="E20" s="117" t="s">
        <v>1337</v>
      </c>
      <c r="F20" s="189">
        <v>1</v>
      </c>
      <c r="G20" s="189">
        <v>1</v>
      </c>
      <c r="I20" s="183" t="s">
        <v>281</v>
      </c>
      <c r="J20" s="184">
        <v>1</v>
      </c>
      <c r="K20" s="184">
        <v>1</v>
      </c>
    </row>
    <row r="21" spans="1:11" ht="12.75">
      <c r="A21" s="44" t="s">
        <v>1344</v>
      </c>
      <c r="B21" s="45">
        <v>2</v>
      </c>
      <c r="C21" s="45">
        <v>2</v>
      </c>
      <c r="E21" s="117" t="s">
        <v>353</v>
      </c>
      <c r="F21" s="189">
        <v>1</v>
      </c>
      <c r="G21" s="189">
        <v>1</v>
      </c>
      <c r="I21" s="183" t="s">
        <v>1328</v>
      </c>
      <c r="J21" s="184">
        <v>1</v>
      </c>
      <c r="K21" s="184">
        <v>1</v>
      </c>
    </row>
    <row r="22" spans="1:11" ht="12.75">
      <c r="A22" s="44" t="s">
        <v>378</v>
      </c>
      <c r="B22" s="45">
        <v>2</v>
      </c>
      <c r="C22" s="45">
        <v>2</v>
      </c>
      <c r="E22" s="117" t="s">
        <v>352</v>
      </c>
      <c r="F22" s="189">
        <v>1</v>
      </c>
      <c r="G22" s="189">
        <v>1</v>
      </c>
      <c r="I22" s="183" t="s">
        <v>399</v>
      </c>
      <c r="J22" s="184">
        <v>1</v>
      </c>
      <c r="K22" s="184">
        <v>1</v>
      </c>
    </row>
    <row r="23" spans="1:11" s="109" customFormat="1" ht="12.75">
      <c r="A23" s="44" t="s">
        <v>352</v>
      </c>
      <c r="B23" s="45">
        <v>2</v>
      </c>
      <c r="C23" s="45">
        <v>2</v>
      </c>
      <c r="E23" s="117" t="s">
        <v>349</v>
      </c>
      <c r="F23" s="189">
        <v>1</v>
      </c>
      <c r="G23" s="189">
        <v>1</v>
      </c>
      <c r="I23" s="183" t="s">
        <v>282</v>
      </c>
      <c r="J23" s="184">
        <v>1</v>
      </c>
      <c r="K23" s="184">
        <v>1</v>
      </c>
    </row>
    <row r="24" spans="1:11" s="109" customFormat="1" ht="12.75">
      <c r="A24" s="44" t="s">
        <v>196</v>
      </c>
      <c r="B24" s="45">
        <v>2</v>
      </c>
      <c r="C24" s="45">
        <v>2</v>
      </c>
      <c r="E24" s="117" t="s">
        <v>244</v>
      </c>
      <c r="F24" s="189">
        <v>1</v>
      </c>
      <c r="G24" s="189">
        <v>1</v>
      </c>
      <c r="I24" s="183" t="s">
        <v>345</v>
      </c>
      <c r="J24" s="184">
        <v>1</v>
      </c>
      <c r="K24" s="184">
        <v>1</v>
      </c>
    </row>
    <row r="25" spans="1:11" s="109" customFormat="1" ht="12.75" thickBot="1">
      <c r="A25" s="44" t="s">
        <v>345</v>
      </c>
      <c r="B25" s="45">
        <v>2</v>
      </c>
      <c r="C25" s="45">
        <v>2</v>
      </c>
      <c r="E25" s="117" t="s">
        <v>96</v>
      </c>
      <c r="F25" s="189">
        <v>1</v>
      </c>
      <c r="G25" s="189">
        <v>1</v>
      </c>
      <c r="I25" s="11" t="s">
        <v>14</v>
      </c>
      <c r="J25" s="15">
        <f>SUM(J7:J24)</f>
        <v>70</v>
      </c>
      <c r="K25" s="15">
        <f>SUM(K7:K24)</f>
        <v>70</v>
      </c>
    </row>
    <row r="26" spans="1:11" s="109" customFormat="1" ht="12.75" thickTop="1">
      <c r="A26" s="44" t="s">
        <v>197</v>
      </c>
      <c r="B26" s="45">
        <v>2</v>
      </c>
      <c r="C26" s="45">
        <v>2</v>
      </c>
      <c r="E26" s="117" t="s">
        <v>347</v>
      </c>
      <c r="F26" s="189">
        <v>1</v>
      </c>
      <c r="G26" s="189">
        <v>1</v>
      </c>
      <c r="I26" s="115"/>
      <c r="J26" s="116"/>
      <c r="K26" s="116"/>
    </row>
    <row r="27" spans="1:11" s="109" customFormat="1" ht="12.75">
      <c r="A27" s="44" t="s">
        <v>195</v>
      </c>
      <c r="B27" s="45">
        <v>2</v>
      </c>
      <c r="C27" s="45">
        <v>2</v>
      </c>
      <c r="E27" s="117" t="s">
        <v>350</v>
      </c>
      <c r="F27" s="189">
        <v>1</v>
      </c>
      <c r="G27" s="189">
        <v>1</v>
      </c>
      <c r="I27" s="115"/>
      <c r="J27" s="116"/>
      <c r="K27" s="116"/>
    </row>
    <row r="28" spans="1:11" s="109" customFormat="1" ht="12.75">
      <c r="A28" s="44" t="s">
        <v>96</v>
      </c>
      <c r="B28" s="45">
        <v>2</v>
      </c>
      <c r="C28" s="45">
        <v>2</v>
      </c>
      <c r="E28" s="126" t="s">
        <v>14</v>
      </c>
      <c r="F28" s="126">
        <f>SUM(F7:F27)</f>
        <v>78</v>
      </c>
      <c r="G28" s="126">
        <f>SUM(G7:G27)</f>
        <v>92</v>
      </c>
      <c r="I28" s="115"/>
      <c r="J28" s="116"/>
      <c r="K28" s="116"/>
    </row>
    <row r="29" spans="1:11" s="109" customFormat="1" ht="12.75">
      <c r="A29" s="44" t="s">
        <v>377</v>
      </c>
      <c r="B29" s="45">
        <v>2</v>
      </c>
      <c r="C29" s="45">
        <v>2</v>
      </c>
      <c r="I29" s="115"/>
      <c r="J29" s="116"/>
      <c r="K29" s="116"/>
    </row>
    <row r="30" spans="1:11" s="109" customFormat="1" ht="12.75">
      <c r="A30" s="44" t="s">
        <v>318</v>
      </c>
      <c r="B30" s="45">
        <v>1</v>
      </c>
      <c r="C30" s="45">
        <v>1</v>
      </c>
      <c r="I30" s="115"/>
      <c r="J30" s="116"/>
      <c r="K30" s="116"/>
    </row>
    <row r="31" spans="1:11" s="109" customFormat="1" ht="12.75">
      <c r="A31" s="44" t="s">
        <v>324</v>
      </c>
      <c r="B31" s="45">
        <v>1</v>
      </c>
      <c r="C31" s="45">
        <v>1</v>
      </c>
      <c r="I31" s="115"/>
      <c r="J31" s="116"/>
      <c r="K31" s="116"/>
    </row>
    <row r="32" spans="1:11" s="109" customFormat="1" ht="12.75">
      <c r="A32" s="44" t="s">
        <v>279</v>
      </c>
      <c r="B32" s="45">
        <v>1</v>
      </c>
      <c r="C32" s="45">
        <v>1</v>
      </c>
      <c r="I32" s="4"/>
      <c r="J32" s="4"/>
      <c r="K32" s="4"/>
    </row>
    <row r="33" spans="1:11" s="109" customFormat="1" ht="12.75">
      <c r="A33" s="44" t="s">
        <v>383</v>
      </c>
      <c r="B33" s="45">
        <v>1</v>
      </c>
      <c r="C33" s="45">
        <v>1</v>
      </c>
      <c r="I33" s="4"/>
      <c r="J33" s="4"/>
      <c r="K33" s="4"/>
    </row>
    <row r="34" spans="1:11" s="109" customFormat="1" ht="12.75">
      <c r="A34" s="44" t="s">
        <v>381</v>
      </c>
      <c r="B34" s="45">
        <v>1</v>
      </c>
      <c r="C34" s="45">
        <v>1</v>
      </c>
      <c r="I34" s="4"/>
      <c r="J34" s="4"/>
      <c r="K34" s="4"/>
    </row>
    <row r="35" spans="1:11" s="109" customFormat="1" ht="12.75">
      <c r="A35" s="44" t="s">
        <v>325</v>
      </c>
      <c r="B35" s="45">
        <v>1</v>
      </c>
      <c r="C35" s="45">
        <v>1</v>
      </c>
      <c r="I35" s="4"/>
      <c r="J35" s="4"/>
      <c r="K35" s="4"/>
    </row>
    <row r="36" spans="1:11" s="109" customFormat="1" ht="12.75">
      <c r="A36" s="44" t="s">
        <v>277</v>
      </c>
      <c r="B36" s="45">
        <v>1</v>
      </c>
      <c r="C36" s="45">
        <v>1</v>
      </c>
      <c r="I36" s="4"/>
      <c r="J36" s="4"/>
      <c r="K36" s="4"/>
    </row>
    <row r="37" spans="1:11" s="109" customFormat="1" ht="12.75">
      <c r="A37" s="44" t="s">
        <v>319</v>
      </c>
      <c r="B37" s="45">
        <v>1</v>
      </c>
      <c r="C37" s="45">
        <v>1</v>
      </c>
      <c r="I37" s="4"/>
      <c r="J37" s="4"/>
      <c r="K37" s="4"/>
    </row>
    <row r="38" spans="1:11" s="109" customFormat="1" ht="12.75">
      <c r="A38" s="44" t="s">
        <v>320</v>
      </c>
      <c r="B38" s="45">
        <v>1</v>
      </c>
      <c r="C38" s="45">
        <v>1</v>
      </c>
      <c r="I38" s="4"/>
      <c r="J38" s="4"/>
      <c r="K38" s="4"/>
    </row>
    <row r="39" spans="1:11" s="109" customFormat="1" ht="12.75">
      <c r="A39" s="44" t="s">
        <v>321</v>
      </c>
      <c r="B39" s="45">
        <v>1</v>
      </c>
      <c r="C39" s="45">
        <v>1</v>
      </c>
      <c r="I39" s="4"/>
      <c r="J39" s="4"/>
      <c r="K39" s="4"/>
    </row>
    <row r="40" spans="1:11" s="109" customFormat="1" ht="12.75">
      <c r="A40" s="44" t="s">
        <v>322</v>
      </c>
      <c r="B40" s="45">
        <v>1</v>
      </c>
      <c r="C40" s="45">
        <v>1</v>
      </c>
      <c r="I40" s="4"/>
      <c r="J40" s="4"/>
      <c r="K40" s="4"/>
    </row>
    <row r="41" spans="1:11" s="109" customFormat="1" ht="12.75">
      <c r="A41" s="44" t="s">
        <v>323</v>
      </c>
      <c r="B41" s="45">
        <v>1</v>
      </c>
      <c r="C41" s="45">
        <v>1</v>
      </c>
      <c r="I41" s="4"/>
      <c r="J41" s="4"/>
      <c r="K41" s="4"/>
    </row>
    <row r="42" spans="1:11" s="109" customFormat="1" ht="12.75">
      <c r="A42" s="196" t="s">
        <v>14</v>
      </c>
      <c r="B42" s="197">
        <f>SUM(B7:B41)</f>
        <v>113</v>
      </c>
      <c r="C42" s="197">
        <f>SUM(C7:C41)</f>
        <v>186</v>
      </c>
      <c r="I42" s="4"/>
      <c r="J42" s="4"/>
      <c r="K42" s="4"/>
    </row>
    <row r="43" spans="1:11" s="109" customFormat="1" ht="12.75">
      <c r="A43" s="150"/>
      <c r="B43" s="151"/>
      <c r="C43" s="151"/>
      <c r="I43" s="4"/>
      <c r="J43" s="4"/>
      <c r="K43" s="4"/>
    </row>
    <row r="44" spans="1:4" ht="12.75">
      <c r="A44" s="109"/>
      <c r="B44" s="109"/>
      <c r="C44" s="109"/>
      <c r="D44" s="109"/>
    </row>
    <row r="45" ht="18.75">
      <c r="A45" s="18" t="s">
        <v>1340</v>
      </c>
    </row>
    <row r="46" ht="18.75">
      <c r="A46" s="18"/>
    </row>
    <row r="47" spans="1:4" ht="12.75" thickBot="1">
      <c r="A47" s="34" t="s">
        <v>88</v>
      </c>
      <c r="B47" s="19">
        <v>2015</v>
      </c>
      <c r="C47" s="19">
        <v>2016</v>
      </c>
      <c r="D47" s="19">
        <v>2017</v>
      </c>
    </row>
    <row r="48" spans="1:11" ht="12.75" thickTop="1">
      <c r="A48" s="20" t="s">
        <v>30</v>
      </c>
      <c r="B48" s="40">
        <v>8</v>
      </c>
      <c r="C48" s="40">
        <v>6</v>
      </c>
      <c r="D48" s="40">
        <v>4</v>
      </c>
      <c r="I48" s="10"/>
      <c r="J48" s="10"/>
      <c r="K48" s="10"/>
    </row>
    <row r="49" spans="1:4" ht="12.75">
      <c r="A49" s="20" t="s">
        <v>63</v>
      </c>
      <c r="B49" s="40">
        <v>1</v>
      </c>
      <c r="C49" s="40"/>
      <c r="D49" s="40"/>
    </row>
    <row r="50" spans="1:4" ht="12.75">
      <c r="A50" s="20" t="s">
        <v>38</v>
      </c>
      <c r="B50" s="40">
        <v>1</v>
      </c>
      <c r="C50" s="40">
        <v>1</v>
      </c>
      <c r="D50" s="40">
        <v>1</v>
      </c>
    </row>
    <row r="51" spans="1:4" ht="12.75">
      <c r="A51" s="20" t="s">
        <v>34</v>
      </c>
      <c r="B51" s="40">
        <v>1</v>
      </c>
      <c r="C51" s="40"/>
      <c r="D51" s="40"/>
    </row>
    <row r="52" spans="1:4" ht="12.75">
      <c r="A52" s="20" t="s">
        <v>32</v>
      </c>
      <c r="B52" s="40"/>
      <c r="C52" s="40"/>
      <c r="D52" s="40">
        <v>1</v>
      </c>
    </row>
    <row r="53" spans="1:4" ht="12.75">
      <c r="A53" s="20" t="s">
        <v>31</v>
      </c>
      <c r="B53" s="40">
        <v>1</v>
      </c>
      <c r="C53" s="40"/>
      <c r="D53" s="40">
        <v>1</v>
      </c>
    </row>
    <row r="54" spans="1:4" ht="12.75">
      <c r="A54" s="20" t="s">
        <v>64</v>
      </c>
      <c r="B54" s="40">
        <v>1</v>
      </c>
      <c r="C54" s="40"/>
      <c r="D54" s="40"/>
    </row>
    <row r="55" spans="1:4" ht="12.75">
      <c r="A55" s="20" t="s">
        <v>61</v>
      </c>
      <c r="B55" s="46">
        <v>1</v>
      </c>
      <c r="C55" s="46">
        <v>1</v>
      </c>
      <c r="D55" s="46"/>
    </row>
    <row r="56" spans="1:8" ht="12.75">
      <c r="A56" s="20" t="s">
        <v>40</v>
      </c>
      <c r="B56" s="40">
        <v>2</v>
      </c>
      <c r="C56" s="40">
        <v>2</v>
      </c>
      <c r="D56" s="40">
        <v>1</v>
      </c>
      <c r="H56" s="103"/>
    </row>
    <row r="57" spans="1:4" ht="12.75">
      <c r="A57" s="20" t="s">
        <v>67</v>
      </c>
      <c r="B57" s="40"/>
      <c r="C57" s="40"/>
      <c r="D57" s="40"/>
    </row>
    <row r="58" spans="1:4" ht="12.75">
      <c r="A58" s="20" t="s">
        <v>46</v>
      </c>
      <c r="B58" s="40"/>
      <c r="C58" s="40"/>
      <c r="D58" s="40"/>
    </row>
    <row r="59" spans="1:4" ht="12.75">
      <c r="A59" s="20" t="s">
        <v>54</v>
      </c>
      <c r="B59" s="40"/>
      <c r="C59" s="40"/>
      <c r="D59" s="40"/>
    </row>
    <row r="60" spans="1:4" ht="12.75">
      <c r="A60" s="20" t="s">
        <v>97</v>
      </c>
      <c r="B60" s="40"/>
      <c r="C60" s="40"/>
      <c r="D60" s="40"/>
    </row>
    <row r="61" spans="1:4" ht="12.75">
      <c r="A61" s="20" t="s">
        <v>45</v>
      </c>
      <c r="B61" s="40"/>
      <c r="C61" s="40"/>
      <c r="D61" s="40"/>
    </row>
    <row r="62" spans="1:4" ht="12.75">
      <c r="A62" s="20" t="s">
        <v>48</v>
      </c>
      <c r="B62" s="40"/>
      <c r="C62" s="40"/>
      <c r="D62" s="40"/>
    </row>
    <row r="63" spans="1:4" ht="12.75">
      <c r="A63" s="20" t="s">
        <v>60</v>
      </c>
      <c r="B63" s="40">
        <v>1</v>
      </c>
      <c r="C63" s="40"/>
      <c r="D63" s="40"/>
    </row>
    <row r="64" spans="1:4" ht="12.75">
      <c r="A64" s="20" t="s">
        <v>43</v>
      </c>
      <c r="B64" s="40">
        <v>1</v>
      </c>
      <c r="C64" s="40">
        <v>1</v>
      </c>
      <c r="D64" s="40"/>
    </row>
    <row r="65" spans="1:4" ht="12.75">
      <c r="A65" s="20" t="s">
        <v>66</v>
      </c>
      <c r="B65" s="40">
        <v>1</v>
      </c>
      <c r="C65" s="40"/>
      <c r="D65" s="40"/>
    </row>
    <row r="66" spans="1:4" ht="12.75">
      <c r="A66" s="20" t="s">
        <v>37</v>
      </c>
      <c r="B66" s="40">
        <v>2</v>
      </c>
      <c r="C66" s="40">
        <v>1</v>
      </c>
      <c r="D66" s="40">
        <v>2</v>
      </c>
    </row>
    <row r="67" spans="1:4" ht="12.75">
      <c r="A67" s="20" t="s">
        <v>65</v>
      </c>
      <c r="B67" s="40"/>
      <c r="C67" s="40"/>
      <c r="D67" s="40"/>
    </row>
    <row r="68" spans="1:4" ht="12.75">
      <c r="A68" s="20" t="s">
        <v>101</v>
      </c>
      <c r="B68" s="40">
        <v>1</v>
      </c>
      <c r="C68" s="40"/>
      <c r="D68" s="40"/>
    </row>
    <row r="69" spans="1:4" ht="12.75">
      <c r="A69" s="20" t="s">
        <v>35</v>
      </c>
      <c r="B69" s="40">
        <v>1</v>
      </c>
      <c r="C69" s="40">
        <v>1</v>
      </c>
      <c r="D69" s="40">
        <v>1</v>
      </c>
    </row>
    <row r="70" spans="1:4" ht="12.75">
      <c r="A70" s="20" t="s">
        <v>112</v>
      </c>
      <c r="B70" s="40"/>
      <c r="C70" s="40">
        <v>1</v>
      </c>
      <c r="D70" s="40">
        <v>1</v>
      </c>
    </row>
    <row r="71" spans="1:4" ht="12.75">
      <c r="A71" s="20" t="s">
        <v>50</v>
      </c>
      <c r="B71" s="40">
        <v>1</v>
      </c>
      <c r="C71" s="40">
        <v>1</v>
      </c>
      <c r="D71" s="40"/>
    </row>
    <row r="72" spans="1:4" ht="12.75">
      <c r="A72" s="20" t="s">
        <v>33</v>
      </c>
      <c r="B72" s="40">
        <v>2</v>
      </c>
      <c r="C72" s="40">
        <v>2</v>
      </c>
      <c r="D72" s="40">
        <v>1</v>
      </c>
    </row>
    <row r="73" spans="1:4" ht="12.75">
      <c r="A73" s="20" t="s">
        <v>76</v>
      </c>
      <c r="B73" s="40">
        <v>1</v>
      </c>
      <c r="C73" s="40"/>
      <c r="D73" s="40"/>
    </row>
    <row r="74" spans="1:4" ht="12.75">
      <c r="A74" s="20" t="s">
        <v>52</v>
      </c>
      <c r="B74" s="40"/>
      <c r="C74" s="40"/>
      <c r="D74" s="40">
        <v>1</v>
      </c>
    </row>
    <row r="75" spans="1:2" ht="12.75">
      <c r="A75" s="27" t="s">
        <v>95</v>
      </c>
      <c r="B75" s="4">
        <v>1</v>
      </c>
    </row>
    <row r="76" spans="1:4" ht="12.75">
      <c r="A76" s="20" t="s">
        <v>42</v>
      </c>
      <c r="B76" s="40">
        <v>2</v>
      </c>
      <c r="C76" s="40">
        <v>3</v>
      </c>
      <c r="D76" s="40">
        <v>2</v>
      </c>
    </row>
    <row r="77" spans="1:4" ht="12.75">
      <c r="A77" s="20" t="s">
        <v>41</v>
      </c>
      <c r="B77" s="40">
        <v>1</v>
      </c>
      <c r="C77" s="40"/>
      <c r="D77" s="40"/>
    </row>
    <row r="78" spans="1:4" ht="12.75">
      <c r="A78" s="20" t="s">
        <v>98</v>
      </c>
      <c r="B78" s="40"/>
      <c r="C78" s="40"/>
      <c r="D78" s="40"/>
    </row>
    <row r="79" spans="1:4" ht="12.75">
      <c r="A79" s="20" t="s">
        <v>39</v>
      </c>
      <c r="B79" s="40">
        <v>1</v>
      </c>
      <c r="C79" s="40"/>
      <c r="D79" s="40"/>
    </row>
    <row r="80" spans="1:4" ht="12.75">
      <c r="A80" s="20" t="s">
        <v>74</v>
      </c>
      <c r="B80" s="40">
        <v>1</v>
      </c>
      <c r="C80" s="40"/>
      <c r="D80" s="40"/>
    </row>
    <row r="81" spans="1:4" ht="12.75">
      <c r="A81" s="20" t="s">
        <v>58</v>
      </c>
      <c r="B81" s="40"/>
      <c r="C81" s="40"/>
      <c r="D81" s="40">
        <v>1</v>
      </c>
    </row>
    <row r="82" spans="1:4" ht="12.75">
      <c r="A82" s="20" t="s">
        <v>62</v>
      </c>
      <c r="B82" s="40">
        <v>1</v>
      </c>
      <c r="C82" s="40">
        <v>1</v>
      </c>
      <c r="D82" s="40"/>
    </row>
    <row r="83" spans="1:4" ht="12.75">
      <c r="A83" s="20" t="s">
        <v>150</v>
      </c>
      <c r="B83" s="40"/>
      <c r="C83" s="40"/>
      <c r="D83" s="40">
        <v>1</v>
      </c>
    </row>
    <row r="84" spans="1:4" ht="12.75" thickBot="1">
      <c r="A84" s="41" t="s">
        <v>14</v>
      </c>
      <c r="B84" s="42">
        <f>SUM(B48:B83)</f>
        <v>34</v>
      </c>
      <c r="C84" s="42">
        <f>SUM(C48:C83)</f>
        <v>21</v>
      </c>
      <c r="D84" s="42">
        <f>SUM(D48:D83)</f>
        <v>18</v>
      </c>
    </row>
    <row r="85" ht="12.75" thickTop="1"/>
    <row r="86" ht="12.75">
      <c r="A86" s="3"/>
    </row>
    <row r="87" ht="12.75">
      <c r="A87" s="3"/>
    </row>
    <row r="88" ht="18.75">
      <c r="A88" s="2" t="s">
        <v>442</v>
      </c>
    </row>
    <row r="89" ht="12.75">
      <c r="A89" s="3"/>
    </row>
    <row r="90" spans="1:4" ht="12.75">
      <c r="A90" s="146" t="s">
        <v>441</v>
      </c>
      <c r="B90" s="143">
        <v>2015</v>
      </c>
      <c r="C90" s="143">
        <v>2016</v>
      </c>
      <c r="D90" s="141">
        <v>2017</v>
      </c>
    </row>
    <row r="91" spans="1:4" s="109" customFormat="1" ht="12.75">
      <c r="A91" s="191" t="s">
        <v>551</v>
      </c>
      <c r="B91" s="190">
        <v>45</v>
      </c>
      <c r="C91" s="190">
        <v>31</v>
      </c>
      <c r="D91" s="114">
        <v>25</v>
      </c>
    </row>
    <row r="92" spans="1:4" ht="12.75">
      <c r="A92" s="142" t="s">
        <v>385</v>
      </c>
      <c r="B92" s="46">
        <v>2</v>
      </c>
      <c r="C92" s="46">
        <v>11</v>
      </c>
      <c r="D92" s="22">
        <v>0</v>
      </c>
    </row>
    <row r="93" spans="1:4" ht="12.75">
      <c r="A93" s="142" t="s">
        <v>386</v>
      </c>
      <c r="B93" s="46">
        <v>64</v>
      </c>
      <c r="C93" s="46">
        <v>5</v>
      </c>
      <c r="D93" s="22">
        <v>2</v>
      </c>
    </row>
    <row r="94" spans="1:4" ht="12.75">
      <c r="A94" s="142" t="s">
        <v>387</v>
      </c>
      <c r="B94" s="46">
        <v>21</v>
      </c>
      <c r="C94" s="46">
        <v>0</v>
      </c>
      <c r="D94" s="22">
        <v>10</v>
      </c>
    </row>
    <row r="95" spans="1:4" ht="12.75">
      <c r="A95" s="142" t="s">
        <v>388</v>
      </c>
      <c r="B95" s="46">
        <v>9</v>
      </c>
      <c r="C95" s="46">
        <v>2</v>
      </c>
      <c r="D95" s="22">
        <v>1</v>
      </c>
    </row>
    <row r="96" spans="1:4" ht="12.75">
      <c r="A96" s="142" t="s">
        <v>389</v>
      </c>
      <c r="B96" s="46">
        <v>5</v>
      </c>
      <c r="C96" s="46">
        <v>6</v>
      </c>
      <c r="D96" s="22">
        <v>6</v>
      </c>
    </row>
    <row r="97" spans="1:4" ht="12.75">
      <c r="A97" s="142" t="s">
        <v>390</v>
      </c>
      <c r="B97" s="46">
        <v>17</v>
      </c>
      <c r="C97" s="46">
        <v>23</v>
      </c>
      <c r="D97" s="22">
        <v>15</v>
      </c>
    </row>
    <row r="98" spans="1:4" ht="12.75">
      <c r="A98" s="142" t="s">
        <v>391</v>
      </c>
      <c r="B98" s="46">
        <v>23</v>
      </c>
      <c r="C98" s="46">
        <v>14</v>
      </c>
      <c r="D98" s="22">
        <v>11</v>
      </c>
    </row>
    <row r="99" spans="1:4" ht="12.75" thickBot="1">
      <c r="A99" s="144" t="s">
        <v>14</v>
      </c>
      <c r="B99" s="145">
        <f>SUM(B91:B98)</f>
        <v>186</v>
      </c>
      <c r="C99" s="145">
        <f>SUM(C91:C98)</f>
        <v>92</v>
      </c>
      <c r="D99" s="113">
        <f>SUM(D91:D98)</f>
        <v>70</v>
      </c>
    </row>
    <row r="100" ht="12.75">
      <c r="A100" s="3"/>
    </row>
    <row r="102" ht="18.75">
      <c r="A102" s="18" t="s">
        <v>1338</v>
      </c>
    </row>
    <row r="104" spans="1:7" ht="12.75">
      <c r="A104" s="163"/>
      <c r="B104" s="157">
        <v>2015</v>
      </c>
      <c r="C104" s="158"/>
      <c r="D104" s="157">
        <v>2016</v>
      </c>
      <c r="E104" s="158"/>
      <c r="F104" s="157">
        <v>2017</v>
      </c>
      <c r="G104" s="158"/>
    </row>
    <row r="105" spans="1:7" ht="12.75">
      <c r="A105" s="46"/>
      <c r="B105" s="159" t="s">
        <v>312</v>
      </c>
      <c r="C105" s="114" t="s">
        <v>313</v>
      </c>
      <c r="D105" s="159" t="s">
        <v>312</v>
      </c>
      <c r="E105" s="114" t="s">
        <v>313</v>
      </c>
      <c r="F105" s="159" t="s">
        <v>312</v>
      </c>
      <c r="G105" s="114" t="s">
        <v>313</v>
      </c>
    </row>
    <row r="106" spans="1:7" ht="12.75">
      <c r="A106" s="46" t="s">
        <v>302</v>
      </c>
      <c r="B106" s="3">
        <v>2</v>
      </c>
      <c r="C106" s="22">
        <v>3</v>
      </c>
      <c r="D106" s="3">
        <v>2</v>
      </c>
      <c r="E106" s="22">
        <v>3</v>
      </c>
      <c r="F106" s="3">
        <v>3</v>
      </c>
      <c r="G106" s="22">
        <v>5</v>
      </c>
    </row>
    <row r="107" spans="1:7" ht="12.75">
      <c r="A107" s="46" t="s">
        <v>303</v>
      </c>
      <c r="B107" s="3">
        <v>14</v>
      </c>
      <c r="C107" s="22">
        <v>126</v>
      </c>
      <c r="D107" s="3">
        <v>6</v>
      </c>
      <c r="E107" s="22">
        <v>36</v>
      </c>
      <c r="F107" s="3">
        <v>5</v>
      </c>
      <c r="G107" s="22">
        <v>23</v>
      </c>
    </row>
    <row r="108" spans="1:7" ht="12.75">
      <c r="A108" s="46" t="s">
        <v>304</v>
      </c>
      <c r="B108" s="3">
        <v>4</v>
      </c>
      <c r="C108" s="22">
        <v>5</v>
      </c>
      <c r="D108" s="3">
        <v>1</v>
      </c>
      <c r="E108" s="22">
        <v>1</v>
      </c>
      <c r="F108" s="3">
        <v>1</v>
      </c>
      <c r="G108" s="22">
        <v>2</v>
      </c>
    </row>
    <row r="109" spans="1:7" ht="12.75">
      <c r="A109" s="46" t="s">
        <v>306</v>
      </c>
      <c r="B109" s="3">
        <v>14</v>
      </c>
      <c r="C109" s="22">
        <v>52</v>
      </c>
      <c r="D109" s="3">
        <v>11</v>
      </c>
      <c r="E109" s="22">
        <v>51</v>
      </c>
      <c r="F109" s="3">
        <v>9</v>
      </c>
      <c r="G109" s="22">
        <v>40</v>
      </c>
    </row>
    <row r="110" spans="1:7" ht="12.75">
      <c r="A110" s="46" t="s">
        <v>309</v>
      </c>
      <c r="B110" s="3"/>
      <c r="C110" s="22"/>
      <c r="D110" s="3">
        <v>1</v>
      </c>
      <c r="E110" s="22">
        <v>1</v>
      </c>
      <c r="F110" s="3"/>
      <c r="G110" s="22"/>
    </row>
    <row r="111" spans="1:7" ht="12.75">
      <c r="A111" s="160" t="s">
        <v>14</v>
      </c>
      <c r="B111" s="161">
        <f>SUM(B106:B110)</f>
        <v>34</v>
      </c>
      <c r="C111" s="162">
        <f>SUM(C106:C110)</f>
        <v>186</v>
      </c>
      <c r="D111" s="161">
        <f>SUM(D107:D110)</f>
        <v>19</v>
      </c>
      <c r="E111" s="162">
        <f>SUM(E106:E110)</f>
        <v>92</v>
      </c>
      <c r="F111" s="161">
        <f>SUM(F106:F110)</f>
        <v>18</v>
      </c>
      <c r="G111" s="162">
        <f>SUM(G106:G110)</f>
        <v>70</v>
      </c>
    </row>
    <row r="114" ht="18.75">
      <c r="A114" s="2" t="s">
        <v>1329</v>
      </c>
    </row>
    <row r="115" ht="12.75">
      <c r="A115" s="3"/>
    </row>
    <row r="116" spans="1:4" ht="12.75" thickBot="1">
      <c r="A116" s="7" t="s">
        <v>29</v>
      </c>
      <c r="B116" s="26">
        <v>2015</v>
      </c>
      <c r="C116" s="50">
        <v>2016</v>
      </c>
      <c r="D116" s="50">
        <v>2017</v>
      </c>
    </row>
    <row r="117" spans="1:4" ht="12.75" thickTop="1">
      <c r="A117" s="27" t="s">
        <v>259</v>
      </c>
      <c r="B117" s="56">
        <v>51</v>
      </c>
      <c r="C117" s="55"/>
      <c r="D117" s="55">
        <v>16</v>
      </c>
    </row>
    <row r="118" spans="1:4" ht="12.75">
      <c r="A118" s="27" t="s">
        <v>129</v>
      </c>
      <c r="B118" s="56"/>
      <c r="C118" s="55">
        <v>26</v>
      </c>
      <c r="D118" s="55"/>
    </row>
    <row r="119" spans="1:4" ht="12.75">
      <c r="A119" s="27" t="s">
        <v>262</v>
      </c>
      <c r="B119" s="56"/>
      <c r="C119" s="55">
        <v>39</v>
      </c>
      <c r="D119" s="55"/>
    </row>
    <row r="120" spans="1:4" ht="12.75">
      <c r="A120" s="27" t="s">
        <v>7</v>
      </c>
      <c r="B120" s="56">
        <v>135</v>
      </c>
      <c r="C120" s="55">
        <v>27</v>
      </c>
      <c r="D120" s="55">
        <v>54</v>
      </c>
    </row>
    <row r="121" spans="1:4" ht="12.75">
      <c r="A121" s="126" t="s">
        <v>14</v>
      </c>
      <c r="B121" s="126">
        <f>SUM(B117:B120)</f>
        <v>186</v>
      </c>
      <c r="C121" s="126">
        <f>SUM(C117:C120)</f>
        <v>92</v>
      </c>
      <c r="D121" s="126">
        <f>SUM(D117:D120)</f>
        <v>70</v>
      </c>
    </row>
    <row r="125" ht="18.75">
      <c r="A125" s="18" t="s">
        <v>1339</v>
      </c>
    </row>
    <row r="127" spans="3:8" ht="12.75">
      <c r="C127" s="127">
        <v>2015</v>
      </c>
      <c r="D127" s="140"/>
      <c r="E127" s="127">
        <v>2016</v>
      </c>
      <c r="F127" s="140"/>
      <c r="G127" s="127">
        <v>2017</v>
      </c>
      <c r="H127" s="127"/>
    </row>
    <row r="128" spans="1:8" ht="12.75">
      <c r="A128" s="209" t="s">
        <v>443</v>
      </c>
      <c r="B128" s="210"/>
      <c r="C128" s="152" t="s">
        <v>424</v>
      </c>
      <c r="D128" s="153" t="s">
        <v>425</v>
      </c>
      <c r="E128" s="152" t="s">
        <v>424</v>
      </c>
      <c r="F128" s="153" t="s">
        <v>425</v>
      </c>
      <c r="G128" s="152" t="s">
        <v>424</v>
      </c>
      <c r="H128" s="153" t="s">
        <v>425</v>
      </c>
    </row>
    <row r="129" spans="1:8" ht="12.75">
      <c r="A129" s="28" t="s">
        <v>61</v>
      </c>
      <c r="B129" s="112" t="s">
        <v>444</v>
      </c>
      <c r="C129" s="106">
        <v>1</v>
      </c>
      <c r="D129" s="54">
        <v>2</v>
      </c>
      <c r="E129" s="3"/>
      <c r="F129" s="22"/>
      <c r="G129" s="3"/>
      <c r="H129" s="22"/>
    </row>
    <row r="130" spans="1:8" ht="12.75">
      <c r="A130" s="28"/>
      <c r="B130" s="130" t="s">
        <v>1342</v>
      </c>
      <c r="C130" s="106"/>
      <c r="D130" s="106"/>
      <c r="E130" s="3">
        <v>1</v>
      </c>
      <c r="F130" s="3">
        <v>1</v>
      </c>
      <c r="G130" s="3"/>
      <c r="H130" s="3"/>
    </row>
    <row r="131" spans="1:8" ht="12.75">
      <c r="A131" s="28" t="s">
        <v>40</v>
      </c>
      <c r="B131" s="130" t="s">
        <v>404</v>
      </c>
      <c r="C131" s="106"/>
      <c r="D131" s="106"/>
      <c r="E131" s="3">
        <v>1</v>
      </c>
      <c r="F131" s="3">
        <v>1</v>
      </c>
      <c r="G131" s="3"/>
      <c r="H131" s="3"/>
    </row>
    <row r="132" spans="2:8" ht="12.75">
      <c r="B132" s="4" t="s">
        <v>405</v>
      </c>
      <c r="C132" s="109">
        <v>1</v>
      </c>
      <c r="D132" s="109">
        <v>1</v>
      </c>
      <c r="E132" s="4">
        <v>2</v>
      </c>
      <c r="F132" s="4">
        <v>26</v>
      </c>
      <c r="G132" s="4">
        <v>1</v>
      </c>
      <c r="H132" s="4">
        <v>9</v>
      </c>
    </row>
    <row r="133" spans="1:8" ht="12.75">
      <c r="A133" s="28" t="s">
        <v>107</v>
      </c>
      <c r="B133" s="112" t="s">
        <v>445</v>
      </c>
      <c r="C133" s="106">
        <v>1</v>
      </c>
      <c r="D133" s="54">
        <v>1</v>
      </c>
      <c r="E133" s="3"/>
      <c r="F133" s="22"/>
      <c r="G133" s="3"/>
      <c r="H133" s="22"/>
    </row>
    <row r="134" spans="1:8" ht="12.75">
      <c r="A134" s="28" t="s">
        <v>85</v>
      </c>
      <c r="B134" s="112" t="s">
        <v>446</v>
      </c>
      <c r="C134" s="106">
        <v>1</v>
      </c>
      <c r="D134" s="54">
        <v>2</v>
      </c>
      <c r="E134" s="3"/>
      <c r="F134" s="22"/>
      <c r="G134" s="3"/>
      <c r="H134" s="22"/>
    </row>
    <row r="135" spans="1:8" ht="12.75">
      <c r="A135" s="28" t="s">
        <v>48</v>
      </c>
      <c r="B135" s="112" t="s">
        <v>433</v>
      </c>
      <c r="C135" s="106">
        <v>1</v>
      </c>
      <c r="D135" s="54">
        <v>2</v>
      </c>
      <c r="E135" s="3"/>
      <c r="F135" s="22"/>
      <c r="G135" s="3"/>
      <c r="H135" s="22"/>
    </row>
    <row r="136" spans="1:8" ht="12.75">
      <c r="A136" s="28" t="s">
        <v>60</v>
      </c>
      <c r="B136" s="112" t="s">
        <v>464</v>
      </c>
      <c r="C136" s="106"/>
      <c r="D136" s="54"/>
      <c r="E136" s="3"/>
      <c r="F136" s="22"/>
      <c r="G136" s="3">
        <v>1</v>
      </c>
      <c r="H136" s="22">
        <v>1</v>
      </c>
    </row>
    <row r="137" spans="1:8" ht="12.75">
      <c r="A137" s="28" t="s">
        <v>43</v>
      </c>
      <c r="B137" s="112" t="s">
        <v>447</v>
      </c>
      <c r="C137" s="106">
        <v>1</v>
      </c>
      <c r="D137" s="54">
        <v>2</v>
      </c>
      <c r="E137" s="3"/>
      <c r="F137" s="22"/>
      <c r="G137" s="3"/>
      <c r="H137" s="22"/>
    </row>
    <row r="138" spans="1:8" ht="12.75">
      <c r="A138" s="28" t="s">
        <v>37</v>
      </c>
      <c r="B138" s="112" t="s">
        <v>448</v>
      </c>
      <c r="C138" s="106">
        <v>2</v>
      </c>
      <c r="D138" s="54">
        <v>6</v>
      </c>
      <c r="E138" s="3">
        <v>1</v>
      </c>
      <c r="F138" s="22">
        <v>2</v>
      </c>
      <c r="G138" s="3">
        <v>1</v>
      </c>
      <c r="H138" s="22">
        <v>4</v>
      </c>
    </row>
    <row r="139" spans="1:8" ht="12.75">
      <c r="A139" s="28"/>
      <c r="B139" s="112" t="s">
        <v>462</v>
      </c>
      <c r="C139" s="106"/>
      <c r="D139" s="54"/>
      <c r="E139" s="3"/>
      <c r="F139" s="22"/>
      <c r="G139" s="3">
        <v>1</v>
      </c>
      <c r="H139" s="22">
        <v>1</v>
      </c>
    </row>
    <row r="140" spans="1:8" ht="12.75">
      <c r="A140" s="28" t="s">
        <v>463</v>
      </c>
      <c r="B140" s="112" t="s">
        <v>410</v>
      </c>
      <c r="C140" s="106">
        <v>3</v>
      </c>
      <c r="D140" s="54">
        <v>3</v>
      </c>
      <c r="E140" s="3">
        <v>2</v>
      </c>
      <c r="F140" s="22">
        <v>2</v>
      </c>
      <c r="G140" s="3">
        <v>2</v>
      </c>
      <c r="H140" s="22">
        <v>5</v>
      </c>
    </row>
    <row r="141" spans="1:8" ht="12.75">
      <c r="A141" s="28" t="s">
        <v>50</v>
      </c>
      <c r="B141" s="112" t="s">
        <v>449</v>
      </c>
      <c r="C141" s="106">
        <v>1</v>
      </c>
      <c r="D141" s="54">
        <v>4</v>
      </c>
      <c r="E141" s="3">
        <v>2</v>
      </c>
      <c r="F141" s="22">
        <v>4</v>
      </c>
      <c r="G141" s="3"/>
      <c r="H141" s="22"/>
    </row>
    <row r="142" spans="1:8" ht="12.75">
      <c r="A142" s="28" t="s">
        <v>33</v>
      </c>
      <c r="B142" s="112" t="s">
        <v>412</v>
      </c>
      <c r="C142" s="106">
        <v>1</v>
      </c>
      <c r="D142" s="54">
        <v>2</v>
      </c>
      <c r="E142" s="3">
        <v>1</v>
      </c>
      <c r="F142" s="22">
        <v>2</v>
      </c>
      <c r="G142" s="3"/>
      <c r="H142" s="22"/>
    </row>
    <row r="143" spans="1:8" ht="12.75">
      <c r="A143" s="28"/>
      <c r="B143" s="112" t="s">
        <v>411</v>
      </c>
      <c r="C143" s="106"/>
      <c r="D143" s="54"/>
      <c r="E143" s="3"/>
      <c r="F143" s="22"/>
      <c r="G143" s="3">
        <v>1</v>
      </c>
      <c r="H143" s="22">
        <v>1</v>
      </c>
    </row>
    <row r="144" spans="1:8" ht="12.75">
      <c r="A144" s="28"/>
      <c r="B144" s="112" t="s">
        <v>413</v>
      </c>
      <c r="C144" s="106">
        <v>1</v>
      </c>
      <c r="D144" s="54">
        <v>4</v>
      </c>
      <c r="E144" s="3">
        <v>1</v>
      </c>
      <c r="F144" s="22">
        <v>5</v>
      </c>
      <c r="G144" s="3">
        <v>1</v>
      </c>
      <c r="H144" s="22">
        <v>4</v>
      </c>
    </row>
    <row r="145" spans="1:8" ht="12.75">
      <c r="A145" s="28" t="s">
        <v>52</v>
      </c>
      <c r="B145" s="112" t="s">
        <v>465</v>
      </c>
      <c r="C145" s="106"/>
      <c r="D145" s="54"/>
      <c r="E145" s="3"/>
      <c r="F145" s="22"/>
      <c r="G145" s="3">
        <v>1</v>
      </c>
      <c r="H145" s="22">
        <v>3</v>
      </c>
    </row>
    <row r="146" spans="1:8" ht="12.75">
      <c r="A146" s="28" t="s">
        <v>95</v>
      </c>
      <c r="B146" s="112" t="s">
        <v>1345</v>
      </c>
      <c r="C146" s="106">
        <v>1</v>
      </c>
      <c r="D146" s="54">
        <v>1</v>
      </c>
      <c r="E146" s="3"/>
      <c r="F146" s="22"/>
      <c r="G146" s="3"/>
      <c r="H146" s="22"/>
    </row>
    <row r="147" spans="1:8" ht="12.75">
      <c r="A147" s="28" t="s">
        <v>42</v>
      </c>
      <c r="B147" s="188" t="s">
        <v>414</v>
      </c>
      <c r="C147" s="106">
        <v>2</v>
      </c>
      <c r="D147" s="54">
        <v>2</v>
      </c>
      <c r="E147" s="3">
        <v>3</v>
      </c>
      <c r="F147" s="22">
        <v>7</v>
      </c>
      <c r="G147" s="3">
        <v>1</v>
      </c>
      <c r="H147" s="22">
        <v>1</v>
      </c>
    </row>
    <row r="148" spans="1:8" ht="12.75">
      <c r="A148" s="28"/>
      <c r="B148" s="112" t="s">
        <v>466</v>
      </c>
      <c r="C148" s="106"/>
      <c r="D148" s="54"/>
      <c r="E148" s="3"/>
      <c r="F148" s="22"/>
      <c r="G148" s="3">
        <v>1</v>
      </c>
      <c r="H148" s="22">
        <v>1</v>
      </c>
    </row>
    <row r="149" spans="1:8" ht="12.75">
      <c r="A149" s="28" t="s">
        <v>57</v>
      </c>
      <c r="B149" s="112" t="s">
        <v>457</v>
      </c>
      <c r="C149" s="106"/>
      <c r="D149" s="54"/>
      <c r="E149" s="3">
        <v>1</v>
      </c>
      <c r="F149" s="22">
        <v>1</v>
      </c>
      <c r="G149" s="3"/>
      <c r="H149" s="22"/>
    </row>
    <row r="150" spans="1:8" ht="12.75">
      <c r="A150" s="28" t="s">
        <v>62</v>
      </c>
      <c r="B150" s="112" t="s">
        <v>450</v>
      </c>
      <c r="C150" s="106">
        <v>1</v>
      </c>
      <c r="D150" s="54">
        <v>2</v>
      </c>
      <c r="E150" s="3"/>
      <c r="F150" s="22"/>
      <c r="G150" s="3"/>
      <c r="H150" s="22"/>
    </row>
    <row r="151" spans="1:8" ht="12.75">
      <c r="A151" s="28" t="s">
        <v>30</v>
      </c>
      <c r="B151" s="112" t="s">
        <v>30</v>
      </c>
      <c r="C151" s="106">
        <v>2</v>
      </c>
      <c r="D151" s="54">
        <v>4</v>
      </c>
      <c r="E151" s="3">
        <v>2</v>
      </c>
      <c r="F151" s="22">
        <v>6</v>
      </c>
      <c r="G151" s="3">
        <v>2</v>
      </c>
      <c r="H151" s="22">
        <v>2</v>
      </c>
    </row>
    <row r="152" spans="1:8" ht="12.75">
      <c r="A152" s="28" t="s">
        <v>73</v>
      </c>
      <c r="B152" s="112" t="s">
        <v>451</v>
      </c>
      <c r="C152" s="106">
        <v>1</v>
      </c>
      <c r="D152" s="54">
        <v>1</v>
      </c>
      <c r="E152" s="3"/>
      <c r="F152" s="22"/>
      <c r="G152" s="3"/>
      <c r="H152" s="22"/>
    </row>
    <row r="153" spans="1:8" ht="12.75">
      <c r="A153" s="28" t="s">
        <v>34</v>
      </c>
      <c r="B153" s="112" t="s">
        <v>452</v>
      </c>
      <c r="C153" s="106">
        <v>1</v>
      </c>
      <c r="D153" s="54">
        <v>1</v>
      </c>
      <c r="E153" s="3"/>
      <c r="F153" s="22"/>
      <c r="G153" s="3"/>
      <c r="H153" s="22"/>
    </row>
    <row r="154" spans="1:8" ht="12.75">
      <c r="A154" s="28" t="s">
        <v>453</v>
      </c>
      <c r="B154" s="112" t="s">
        <v>423</v>
      </c>
      <c r="C154" s="106"/>
      <c r="D154" s="54"/>
      <c r="E154" s="3"/>
      <c r="F154" s="22"/>
      <c r="G154" s="3">
        <v>1</v>
      </c>
      <c r="H154" s="22">
        <v>2</v>
      </c>
    </row>
    <row r="155" spans="1:4" ht="12.75">
      <c r="A155" s="28"/>
      <c r="B155" s="112" t="s">
        <v>454</v>
      </c>
      <c r="C155" s="106">
        <v>1</v>
      </c>
      <c r="D155" s="54">
        <v>1</v>
      </c>
    </row>
    <row r="156" spans="1:4" ht="12.75">
      <c r="A156" s="28" t="s">
        <v>31</v>
      </c>
      <c r="B156" s="112" t="s">
        <v>455</v>
      </c>
      <c r="C156" s="106">
        <v>1</v>
      </c>
      <c r="D156" s="54">
        <v>1</v>
      </c>
    </row>
    <row r="157" spans="1:8" ht="12.75">
      <c r="A157" s="131" t="s">
        <v>426</v>
      </c>
      <c r="B157" s="156"/>
      <c r="C157" s="155">
        <f aca="true" t="shared" si="0" ref="C157:H157">SUM(C129:C156)</f>
        <v>24</v>
      </c>
      <c r="D157" s="156">
        <f t="shared" si="0"/>
        <v>42</v>
      </c>
      <c r="E157" s="155">
        <f t="shared" si="0"/>
        <v>17</v>
      </c>
      <c r="F157" s="156">
        <f t="shared" si="0"/>
        <v>57</v>
      </c>
      <c r="G157" s="155">
        <f t="shared" si="0"/>
        <v>14</v>
      </c>
      <c r="H157" s="156">
        <f t="shared" si="0"/>
        <v>34</v>
      </c>
    </row>
    <row r="158" spans="1:8" ht="12.75">
      <c r="A158" s="139" t="s">
        <v>551</v>
      </c>
      <c r="B158" s="22"/>
      <c r="C158" s="3"/>
      <c r="D158" s="22">
        <v>138</v>
      </c>
      <c r="E158" s="3"/>
      <c r="F158" s="22">
        <v>30</v>
      </c>
      <c r="G158" s="3"/>
      <c r="H158" s="22">
        <v>36</v>
      </c>
    </row>
    <row r="159" spans="1:8" ht="12.75">
      <c r="A159" s="139" t="s">
        <v>428</v>
      </c>
      <c r="B159" s="22"/>
      <c r="C159" s="3"/>
      <c r="D159" s="22">
        <v>115</v>
      </c>
      <c r="E159" s="3"/>
      <c r="F159" s="22">
        <v>25</v>
      </c>
      <c r="G159" s="3"/>
      <c r="H159" s="22">
        <v>23</v>
      </c>
    </row>
    <row r="160" spans="1:8" ht="12.75">
      <c r="A160" s="131" t="s">
        <v>456</v>
      </c>
      <c r="B160" s="156"/>
      <c r="C160" s="155"/>
      <c r="D160" s="156">
        <f>SUM(D158)</f>
        <v>138</v>
      </c>
      <c r="E160" s="155"/>
      <c r="F160" s="156">
        <f>SUM(F158)</f>
        <v>30</v>
      </c>
      <c r="G160" s="155"/>
      <c r="H160" s="156">
        <f>SUM(H158)</f>
        <v>36</v>
      </c>
    </row>
    <row r="161" spans="1:8" ht="12.75">
      <c r="A161" s="139" t="s">
        <v>420</v>
      </c>
      <c r="B161" s="22"/>
      <c r="C161" s="3"/>
      <c r="D161" s="22"/>
      <c r="E161" s="3"/>
      <c r="F161" s="22">
        <v>1</v>
      </c>
      <c r="G161" s="3"/>
      <c r="H161" s="22"/>
    </row>
    <row r="162" spans="1:8" ht="12.75">
      <c r="A162" s="139" t="s">
        <v>418</v>
      </c>
      <c r="B162" s="22"/>
      <c r="C162" s="3"/>
      <c r="D162" s="114">
        <v>3</v>
      </c>
      <c r="E162" s="3"/>
      <c r="F162" s="22">
        <v>2</v>
      </c>
      <c r="G162" s="3"/>
      <c r="H162" s="22"/>
    </row>
    <row r="163" spans="1:8" ht="12.75">
      <c r="A163" s="139" t="s">
        <v>460</v>
      </c>
      <c r="B163" s="22"/>
      <c r="C163" s="3"/>
      <c r="D163" s="114">
        <v>1</v>
      </c>
      <c r="E163" s="3"/>
      <c r="F163" s="22"/>
      <c r="G163" s="3"/>
      <c r="H163" s="22"/>
    </row>
    <row r="164" spans="1:8" ht="12.75">
      <c r="A164" s="139" t="s">
        <v>459</v>
      </c>
      <c r="B164" s="22"/>
      <c r="C164" s="3"/>
      <c r="D164" s="114"/>
      <c r="E164" s="3"/>
      <c r="F164" s="22">
        <v>1</v>
      </c>
      <c r="G164" s="3"/>
      <c r="H164" s="22"/>
    </row>
    <row r="165" spans="1:8" ht="12.75">
      <c r="A165" s="139" t="s">
        <v>422</v>
      </c>
      <c r="B165" s="22"/>
      <c r="C165" s="3"/>
      <c r="D165" s="114"/>
      <c r="E165" s="3"/>
      <c r="F165" s="22"/>
      <c r="G165" s="3"/>
      <c r="H165" s="22"/>
    </row>
    <row r="166" spans="1:8" ht="12.75">
      <c r="A166" s="139" t="s">
        <v>461</v>
      </c>
      <c r="B166" s="22"/>
      <c r="C166" s="3"/>
      <c r="D166" s="114">
        <v>1</v>
      </c>
      <c r="E166" s="3"/>
      <c r="F166" s="22"/>
      <c r="G166" s="3"/>
      <c r="H166" s="22"/>
    </row>
    <row r="167" spans="1:8" ht="12.75">
      <c r="A167" s="139" t="s">
        <v>458</v>
      </c>
      <c r="B167" s="22"/>
      <c r="C167" s="3"/>
      <c r="D167" s="114">
        <v>1</v>
      </c>
      <c r="E167" s="3"/>
      <c r="F167" s="22">
        <v>1</v>
      </c>
      <c r="G167" s="3"/>
      <c r="H167" s="22"/>
    </row>
    <row r="168" spans="1:8" ht="12.75">
      <c r="A168" s="131" t="s">
        <v>427</v>
      </c>
      <c r="B168" s="156"/>
      <c r="C168" s="155">
        <f>SUM(C161:C167)</f>
        <v>0</v>
      </c>
      <c r="D168" s="156">
        <f>SUM(D161:D167)</f>
        <v>6</v>
      </c>
      <c r="E168" s="155">
        <f>SUM(E161:E167)</f>
        <v>0</v>
      </c>
      <c r="F168" s="156">
        <f>SUM(F161:F167)</f>
        <v>5</v>
      </c>
      <c r="G168" s="155">
        <v>0</v>
      </c>
      <c r="H168" s="156">
        <v>0</v>
      </c>
    </row>
    <row r="169" spans="1:8" ht="12.75">
      <c r="A169" s="134" t="s">
        <v>14</v>
      </c>
      <c r="B169" s="136"/>
      <c r="C169" s="135">
        <f>SUM(C168+C157)</f>
        <v>24</v>
      </c>
      <c r="D169" s="136">
        <f>SUM(D168+D160+D157)</f>
        <v>186</v>
      </c>
      <c r="E169" s="135">
        <f>SUM(E168+E160+E157)</f>
        <v>17</v>
      </c>
      <c r="F169" s="136">
        <f>SUM(F168+F160+F157)</f>
        <v>92</v>
      </c>
      <c r="G169" s="135">
        <f>SUM(G168+G157)</f>
        <v>14</v>
      </c>
      <c r="H169" s="136">
        <f>SUM(H168+H160+H157)</f>
        <v>70</v>
      </c>
    </row>
    <row r="172" ht="12.75">
      <c r="A172" s="3" t="s">
        <v>0</v>
      </c>
    </row>
  </sheetData>
  <mergeCells count="1">
    <mergeCell ref="A128:B12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9" r:id="rId1"/>
  <headerFooter alignWithMargins="0">
    <oddHeader>&amp;C&amp;14Observatoire du dépôt légal : données 2013-2015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0"/>
  <sheetViews>
    <sheetView workbookViewId="0" topLeftCell="A1"/>
  </sheetViews>
  <sheetFormatPr defaultColWidth="11.57421875" defaultRowHeight="12.75"/>
  <cols>
    <col min="1" max="1" width="41.00390625" style="4" customWidth="1"/>
    <col min="2" max="4" width="16.7109375" style="4" customWidth="1"/>
    <col min="5" max="5" width="30.57421875" style="4" customWidth="1"/>
    <col min="6" max="6" width="16.57421875" style="4" customWidth="1"/>
    <col min="7" max="7" width="16.7109375" style="4" customWidth="1"/>
    <col min="8" max="8" width="20.00390625" style="4" customWidth="1"/>
    <col min="9" max="9" width="36.28125" style="4" bestFit="1" customWidth="1"/>
    <col min="10" max="10" width="10.140625" style="4" customWidth="1"/>
    <col min="11" max="11" width="16.7109375" style="4" customWidth="1"/>
    <col min="12" max="16384" width="11.57421875" style="4" customWidth="1"/>
  </cols>
  <sheetData>
    <row r="2" spans="1:6" ht="18.75">
      <c r="A2" s="2" t="s">
        <v>19</v>
      </c>
      <c r="B2" s="3"/>
      <c r="C2" s="3"/>
      <c r="D2" s="3"/>
      <c r="E2" s="3"/>
      <c r="F2" s="3"/>
    </row>
    <row r="4" spans="1:11" ht="12.75">
      <c r="A4" s="43"/>
      <c r="B4" s="5" t="s">
        <v>315</v>
      </c>
      <c r="C4" s="99"/>
      <c r="E4" s="43"/>
      <c r="F4" s="5">
        <v>2016</v>
      </c>
      <c r="G4" s="99"/>
      <c r="I4" s="43"/>
      <c r="J4" s="5">
        <v>2017</v>
      </c>
      <c r="K4" s="99"/>
    </row>
    <row r="5" spans="1:11" ht="12.75" thickBot="1">
      <c r="A5" s="34" t="s">
        <v>15</v>
      </c>
      <c r="B5" s="9" t="s">
        <v>9</v>
      </c>
      <c r="C5" s="100" t="s">
        <v>10</v>
      </c>
      <c r="E5" s="34" t="s">
        <v>15</v>
      </c>
      <c r="F5" s="9" t="s">
        <v>9</v>
      </c>
      <c r="G5" s="100" t="s">
        <v>10</v>
      </c>
      <c r="I5" s="34" t="s">
        <v>15</v>
      </c>
      <c r="J5" s="9" t="s">
        <v>9</v>
      </c>
      <c r="K5" s="100" t="s">
        <v>10</v>
      </c>
    </row>
    <row r="6" spans="1:11" ht="12.75" thickTop="1">
      <c r="A6" s="44" t="s">
        <v>187</v>
      </c>
      <c r="B6" s="45">
        <v>1</v>
      </c>
      <c r="C6" s="45">
        <v>62</v>
      </c>
      <c r="E6" s="1" t="s">
        <v>238</v>
      </c>
      <c r="F6" s="47">
        <v>1</v>
      </c>
      <c r="G6" s="101">
        <v>80</v>
      </c>
      <c r="I6" s="44" t="s">
        <v>1327</v>
      </c>
      <c r="J6" s="45">
        <v>3</v>
      </c>
      <c r="K6" s="45">
        <v>42</v>
      </c>
    </row>
    <row r="7" spans="1:11" ht="12.75">
      <c r="A7" s="44" t="s">
        <v>189</v>
      </c>
      <c r="B7" s="45">
        <v>1</v>
      </c>
      <c r="C7" s="45">
        <v>16</v>
      </c>
      <c r="E7" s="1" t="s">
        <v>1327</v>
      </c>
      <c r="F7" s="47">
        <v>3</v>
      </c>
      <c r="G7" s="101">
        <v>41</v>
      </c>
      <c r="I7" s="44" t="s">
        <v>267</v>
      </c>
      <c r="J7" s="45">
        <v>1</v>
      </c>
      <c r="K7" s="45">
        <v>20</v>
      </c>
    </row>
    <row r="8" spans="1:11" s="10" customFormat="1" ht="12.75">
      <c r="A8" s="44" t="s">
        <v>183</v>
      </c>
      <c r="B8" s="45">
        <v>1</v>
      </c>
      <c r="C8" s="45">
        <v>16</v>
      </c>
      <c r="E8" s="1" t="s">
        <v>239</v>
      </c>
      <c r="F8" s="47">
        <v>1</v>
      </c>
      <c r="G8" s="101">
        <v>22</v>
      </c>
      <c r="I8" s="44" t="s">
        <v>268</v>
      </c>
      <c r="J8" s="45">
        <v>1</v>
      </c>
      <c r="K8" s="45">
        <v>17</v>
      </c>
    </row>
    <row r="9" spans="1:11" ht="12.75">
      <c r="A9" s="44" t="s">
        <v>188</v>
      </c>
      <c r="B9" s="45">
        <v>1</v>
      </c>
      <c r="C9" s="45">
        <v>16</v>
      </c>
      <c r="E9" s="1" t="s">
        <v>240</v>
      </c>
      <c r="F9" s="47">
        <v>1</v>
      </c>
      <c r="G9" s="101">
        <v>6</v>
      </c>
      <c r="I9" s="44" t="s">
        <v>269</v>
      </c>
      <c r="J9" s="45">
        <v>2</v>
      </c>
      <c r="K9" s="45">
        <v>3</v>
      </c>
    </row>
    <row r="10" spans="1:11" ht="12.75">
      <c r="A10" s="44" t="s">
        <v>186</v>
      </c>
      <c r="B10" s="45">
        <v>1</v>
      </c>
      <c r="C10" s="45">
        <v>10</v>
      </c>
      <c r="E10" s="1" t="s">
        <v>241</v>
      </c>
      <c r="F10" s="47">
        <v>1</v>
      </c>
      <c r="G10" s="101">
        <v>1</v>
      </c>
      <c r="I10" s="44" t="s">
        <v>271</v>
      </c>
      <c r="J10" s="45">
        <v>1</v>
      </c>
      <c r="K10" s="45">
        <v>3</v>
      </c>
    </row>
    <row r="11" spans="1:11" ht="12.75" thickBot="1">
      <c r="A11" s="44" t="s">
        <v>184</v>
      </c>
      <c r="B11" s="45">
        <v>5</v>
      </c>
      <c r="C11" s="45">
        <v>5</v>
      </c>
      <c r="E11" s="11" t="s">
        <v>14</v>
      </c>
      <c r="F11" s="12">
        <f>SUM(F6:F10)</f>
        <v>7</v>
      </c>
      <c r="G11" s="102">
        <f>SUM(G6:G10)</f>
        <v>150</v>
      </c>
      <c r="I11" s="44" t="s">
        <v>270</v>
      </c>
      <c r="J11" s="45">
        <v>1</v>
      </c>
      <c r="K11" s="45">
        <v>2</v>
      </c>
    </row>
    <row r="12" spans="1:11" ht="13.5" thickBot="1" thickTop="1">
      <c r="A12" s="44" t="s">
        <v>185</v>
      </c>
      <c r="B12" s="45">
        <v>3</v>
      </c>
      <c r="C12" s="45">
        <v>3</v>
      </c>
      <c r="I12" s="11" t="s">
        <v>14</v>
      </c>
      <c r="J12" s="12">
        <f>SUM(J6:J11)</f>
        <v>9</v>
      </c>
      <c r="K12" s="102">
        <f>SUM(K6:K11)</f>
        <v>87</v>
      </c>
    </row>
    <row r="13" spans="1:3" ht="12.75" thickTop="1">
      <c r="A13" s="44" t="s">
        <v>314</v>
      </c>
      <c r="B13" s="45">
        <v>1</v>
      </c>
      <c r="C13" s="45">
        <v>1</v>
      </c>
    </row>
    <row r="14" spans="1:3" ht="12.75" thickBot="1">
      <c r="A14" s="11" t="s">
        <v>14</v>
      </c>
      <c r="B14" s="12">
        <f>SUM(B6:B13)</f>
        <v>14</v>
      </c>
      <c r="C14" s="102">
        <f>SUM(C6:C13)</f>
        <v>129</v>
      </c>
    </row>
    <row r="15" spans="1:3" ht="12.75" thickTop="1">
      <c r="A15" s="110" t="s">
        <v>316</v>
      </c>
      <c r="B15" s="16"/>
      <c r="C15" s="17"/>
    </row>
    <row r="16" spans="1:3" ht="12.75">
      <c r="A16" s="110"/>
      <c r="B16" s="16"/>
      <c r="C16" s="17"/>
    </row>
    <row r="17" spans="1:3" ht="12.75">
      <c r="A17" s="110"/>
      <c r="B17" s="16"/>
      <c r="C17" s="17"/>
    </row>
    <row r="18" spans="1:3" ht="18.75">
      <c r="A18" s="165" t="s">
        <v>442</v>
      </c>
      <c r="B18" s="16"/>
      <c r="C18" s="17"/>
    </row>
    <row r="19" spans="1:3" ht="12.75">
      <c r="A19" s="110"/>
      <c r="B19" s="16"/>
      <c r="C19" s="17"/>
    </row>
    <row r="20" spans="1:4" ht="12.75">
      <c r="A20" s="146" t="s">
        <v>441</v>
      </c>
      <c r="B20" s="143">
        <v>2015</v>
      </c>
      <c r="C20" s="143">
        <v>2016</v>
      </c>
      <c r="D20" s="141">
        <v>2017</v>
      </c>
    </row>
    <row r="21" spans="1:4" ht="12.75">
      <c r="A21" s="142" t="s">
        <v>385</v>
      </c>
      <c r="B21" s="46">
        <v>8</v>
      </c>
      <c r="C21" s="46">
        <v>29</v>
      </c>
      <c r="D21" s="22">
        <v>85</v>
      </c>
    </row>
    <row r="22" spans="1:4" ht="12.75">
      <c r="A22" s="142" t="s">
        <v>386</v>
      </c>
      <c r="B22" s="46">
        <v>72</v>
      </c>
      <c r="C22" s="46"/>
      <c r="D22" s="22"/>
    </row>
    <row r="23" spans="1:4" ht="12.75">
      <c r="A23" s="142" t="s">
        <v>387</v>
      </c>
      <c r="B23" s="46"/>
      <c r="C23" s="46"/>
      <c r="D23" s="22"/>
    </row>
    <row r="24" spans="1:4" ht="12.75">
      <c r="A24" s="142" t="s">
        <v>388</v>
      </c>
      <c r="B24" s="46"/>
      <c r="C24" s="46">
        <v>80</v>
      </c>
      <c r="D24" s="22"/>
    </row>
    <row r="25" spans="1:4" ht="12.75">
      <c r="A25" s="142" t="s">
        <v>389</v>
      </c>
      <c r="B25" s="46">
        <v>17</v>
      </c>
      <c r="C25" s="46">
        <v>25</v>
      </c>
      <c r="D25" s="22">
        <v>1</v>
      </c>
    </row>
    <row r="26" spans="1:4" ht="12.75">
      <c r="A26" s="142" t="s">
        <v>390</v>
      </c>
      <c r="B26" s="46">
        <v>16</v>
      </c>
      <c r="C26" s="46">
        <v>1</v>
      </c>
      <c r="D26" s="22">
        <v>1</v>
      </c>
    </row>
    <row r="27" spans="1:4" ht="12.75">
      <c r="A27" s="142" t="s">
        <v>391</v>
      </c>
      <c r="B27" s="46">
        <v>16</v>
      </c>
      <c r="C27" s="46">
        <v>15</v>
      </c>
      <c r="D27" s="22"/>
    </row>
    <row r="28" spans="1:4" ht="12.75" thickBot="1">
      <c r="A28" s="144" t="s">
        <v>14</v>
      </c>
      <c r="B28" s="145">
        <f>SUM(B21:B27)</f>
        <v>129</v>
      </c>
      <c r="C28" s="145">
        <f>SUM(C21:C27)</f>
        <v>150</v>
      </c>
      <c r="D28" s="113">
        <f>SUM(D21:D27)</f>
        <v>87</v>
      </c>
    </row>
    <row r="29" spans="1:3" ht="12.75">
      <c r="A29" s="110"/>
      <c r="B29" s="16"/>
      <c r="C29" s="17"/>
    </row>
    <row r="30" spans="1:3" ht="12.75">
      <c r="A30" s="110"/>
      <c r="B30" s="16"/>
      <c r="C30" s="17"/>
    </row>
    <row r="31" spans="1:3" ht="12.75">
      <c r="A31" s="110"/>
      <c r="B31" s="16"/>
      <c r="C31" s="17"/>
    </row>
    <row r="32" ht="18.75">
      <c r="A32" s="18" t="s">
        <v>93</v>
      </c>
    </row>
    <row r="33" ht="18.75">
      <c r="A33" s="18"/>
    </row>
    <row r="34" spans="1:4" ht="12.75" thickBot="1">
      <c r="A34" s="34" t="s">
        <v>88</v>
      </c>
      <c r="B34" s="19">
        <v>2015</v>
      </c>
      <c r="C34" s="19">
        <v>2016</v>
      </c>
      <c r="D34" s="19">
        <v>2017</v>
      </c>
    </row>
    <row r="35" spans="1:4" ht="12.75" thickTop="1">
      <c r="A35" s="20" t="s">
        <v>30</v>
      </c>
      <c r="B35" s="21">
        <v>2</v>
      </c>
      <c r="C35" s="21">
        <v>2</v>
      </c>
      <c r="D35" s="21">
        <v>3</v>
      </c>
    </row>
    <row r="36" spans="1:4" ht="12.75">
      <c r="A36" s="20" t="s">
        <v>73</v>
      </c>
      <c r="B36" s="22"/>
      <c r="C36" s="22"/>
      <c r="D36" s="22"/>
    </row>
    <row r="37" spans="1:4" ht="12.75">
      <c r="A37" s="23" t="s">
        <v>32</v>
      </c>
      <c r="B37" s="22"/>
      <c r="C37" s="22"/>
      <c r="D37" s="22"/>
    </row>
    <row r="38" spans="1:4" ht="12.75">
      <c r="A38" s="23" t="s">
        <v>94</v>
      </c>
      <c r="B38" s="22"/>
      <c r="C38" s="22"/>
      <c r="D38" s="22"/>
    </row>
    <row r="39" spans="1:4" ht="12.75">
      <c r="A39" s="23" t="s">
        <v>40</v>
      </c>
      <c r="B39" s="21"/>
      <c r="C39" s="21"/>
      <c r="D39" s="21">
        <v>1</v>
      </c>
    </row>
    <row r="40" spans="1:4" ht="12.75">
      <c r="A40" s="23" t="s">
        <v>242</v>
      </c>
      <c r="B40" s="21"/>
      <c r="C40" s="21">
        <v>1</v>
      </c>
      <c r="D40" s="21"/>
    </row>
    <row r="41" spans="1:4" ht="12.75">
      <c r="A41" s="23" t="s">
        <v>146</v>
      </c>
      <c r="B41" s="21"/>
      <c r="C41" s="21"/>
      <c r="D41" s="21"/>
    </row>
    <row r="42" spans="1:4" ht="12.75">
      <c r="A42" s="20" t="s">
        <v>54</v>
      </c>
      <c r="B42" s="21">
        <v>1</v>
      </c>
      <c r="C42" s="21"/>
      <c r="D42" s="21"/>
    </row>
    <row r="43" spans="1:4" ht="12.75">
      <c r="A43" s="20" t="s">
        <v>60</v>
      </c>
      <c r="B43" s="21"/>
      <c r="C43" s="21"/>
      <c r="D43" s="21"/>
    </row>
    <row r="44" spans="1:4" ht="12.75">
      <c r="A44" s="23" t="s">
        <v>43</v>
      </c>
      <c r="B44" s="21"/>
      <c r="C44" s="21"/>
      <c r="D44" s="21"/>
    </row>
    <row r="45" spans="1:4" ht="12.75">
      <c r="A45" s="23" t="s">
        <v>65</v>
      </c>
      <c r="B45" s="21"/>
      <c r="C45" s="21"/>
      <c r="D45" s="21">
        <v>1</v>
      </c>
    </row>
    <row r="46" spans="1:4" ht="12.75">
      <c r="A46" s="23" t="s">
        <v>44</v>
      </c>
      <c r="B46" s="21">
        <v>1</v>
      </c>
      <c r="C46" s="21"/>
      <c r="D46" s="21"/>
    </row>
    <row r="47" spans="1:4" ht="12.75">
      <c r="A47" s="23" t="s">
        <v>35</v>
      </c>
      <c r="B47" s="21"/>
      <c r="C47" s="21"/>
      <c r="D47" s="21">
        <v>1</v>
      </c>
    </row>
    <row r="48" spans="1:4" ht="12.75">
      <c r="A48" s="23" t="s">
        <v>35</v>
      </c>
      <c r="B48" s="21">
        <v>2</v>
      </c>
      <c r="C48" s="21"/>
      <c r="D48" s="21"/>
    </row>
    <row r="49" spans="1:4" ht="12.75">
      <c r="A49" s="23" t="s">
        <v>79</v>
      </c>
      <c r="B49" s="21"/>
      <c r="C49" s="21"/>
      <c r="D49" s="21"/>
    </row>
    <row r="50" spans="1:4" ht="12.75">
      <c r="A50" s="23" t="s">
        <v>78</v>
      </c>
      <c r="B50" s="21"/>
      <c r="C50" s="21">
        <v>1</v>
      </c>
      <c r="D50" s="21"/>
    </row>
    <row r="51" spans="1:4" ht="12.75">
      <c r="A51" s="20" t="s">
        <v>33</v>
      </c>
      <c r="B51" s="21"/>
      <c r="C51" s="21">
        <v>1</v>
      </c>
      <c r="D51" s="21"/>
    </row>
    <row r="52" spans="1:4" ht="12.75">
      <c r="A52" s="23" t="s">
        <v>95</v>
      </c>
      <c r="B52" s="21"/>
      <c r="C52" s="21"/>
      <c r="D52" s="21"/>
    </row>
    <row r="53" spans="1:4" ht="12.75">
      <c r="A53" s="23" t="s">
        <v>39</v>
      </c>
      <c r="B53" s="21"/>
      <c r="C53" s="21"/>
      <c r="D53" s="21"/>
    </row>
    <row r="54" spans="1:4" ht="12.75">
      <c r="A54" s="23" t="s">
        <v>74</v>
      </c>
      <c r="B54" s="21">
        <v>1</v>
      </c>
      <c r="C54" s="21"/>
      <c r="D54" s="21"/>
    </row>
    <row r="55" spans="1:4" ht="12.75">
      <c r="A55" s="23" t="s">
        <v>38</v>
      </c>
      <c r="B55" s="21">
        <v>1</v>
      </c>
      <c r="C55" s="21"/>
      <c r="D55" s="21"/>
    </row>
    <row r="56" spans="1:4" ht="12.75" thickBot="1">
      <c r="A56" s="24" t="s">
        <v>14</v>
      </c>
      <c r="B56" s="25">
        <f>SUM(B35:B55)</f>
        <v>8</v>
      </c>
      <c r="C56" s="25">
        <f>SUM(C35:C55)</f>
        <v>5</v>
      </c>
      <c r="D56" s="25">
        <f>SUM(D35:D55)</f>
        <v>6</v>
      </c>
    </row>
    <row r="57" ht="12.75" thickTop="1"/>
    <row r="58" ht="18.75">
      <c r="A58" s="18" t="s">
        <v>317</v>
      </c>
    </row>
    <row r="59" spans="1:7" ht="12.75">
      <c r="A59" s="143"/>
      <c r="B59" s="167">
        <v>2015</v>
      </c>
      <c r="C59" s="141"/>
      <c r="D59" s="167">
        <v>2016</v>
      </c>
      <c r="E59" s="141"/>
      <c r="F59" s="167">
        <v>2017</v>
      </c>
      <c r="G59" s="141"/>
    </row>
    <row r="60" spans="1:7" ht="12.75" thickBot="1">
      <c r="A60" s="204"/>
      <c r="B60" s="205" t="s">
        <v>312</v>
      </c>
      <c r="C60" s="140" t="s">
        <v>313</v>
      </c>
      <c r="D60" s="205" t="s">
        <v>312</v>
      </c>
      <c r="E60" s="140" t="s">
        <v>313</v>
      </c>
      <c r="F60" s="205" t="s">
        <v>312</v>
      </c>
      <c r="G60" s="140" t="s">
        <v>313</v>
      </c>
    </row>
    <row r="61" spans="1:7" ht="12.75">
      <c r="A61" s="56" t="s">
        <v>302</v>
      </c>
      <c r="B61" s="130"/>
      <c r="C61" s="112"/>
      <c r="D61" s="130"/>
      <c r="E61" s="112"/>
      <c r="F61" s="3">
        <v>1</v>
      </c>
      <c r="G61" s="22">
        <v>3</v>
      </c>
    </row>
    <row r="62" spans="1:7" ht="12.75">
      <c r="A62" s="56" t="s">
        <v>303</v>
      </c>
      <c r="B62" s="130">
        <v>3</v>
      </c>
      <c r="C62" s="112">
        <v>68</v>
      </c>
      <c r="D62" s="130">
        <v>2</v>
      </c>
      <c r="E62" s="112">
        <v>23</v>
      </c>
      <c r="F62" s="3">
        <v>4</v>
      </c>
      <c r="G62" s="22">
        <v>42</v>
      </c>
    </row>
    <row r="63" spans="1:7" ht="12.75">
      <c r="A63" s="46" t="s">
        <v>306</v>
      </c>
      <c r="B63" s="3">
        <v>2</v>
      </c>
      <c r="C63" s="114">
        <v>26</v>
      </c>
      <c r="D63" s="3">
        <v>2</v>
      </c>
      <c r="E63" s="22">
        <v>47</v>
      </c>
      <c r="F63" s="3">
        <v>1</v>
      </c>
      <c r="G63" s="22">
        <v>42</v>
      </c>
    </row>
    <row r="64" spans="1:7" ht="12.75">
      <c r="A64" s="46" t="s">
        <v>309</v>
      </c>
      <c r="B64" s="3"/>
      <c r="C64" s="22"/>
      <c r="D64" s="3">
        <v>1</v>
      </c>
      <c r="E64" s="22">
        <v>80</v>
      </c>
      <c r="F64" s="3"/>
      <c r="G64" s="22"/>
    </row>
    <row r="65" spans="1:7" ht="12.75">
      <c r="A65" s="46" t="s">
        <v>307</v>
      </c>
      <c r="B65" s="3">
        <v>1</v>
      </c>
      <c r="C65" s="22">
        <v>16</v>
      </c>
      <c r="D65" s="3"/>
      <c r="E65" s="22"/>
      <c r="F65" s="3"/>
      <c r="G65" s="22"/>
    </row>
    <row r="66" spans="1:7" ht="12.75">
      <c r="A66" s="46" t="s">
        <v>304</v>
      </c>
      <c r="B66" s="3">
        <v>2</v>
      </c>
      <c r="C66" s="22">
        <v>19</v>
      </c>
      <c r="D66" s="3"/>
      <c r="E66" s="22"/>
      <c r="F66" s="3"/>
      <c r="G66" s="22"/>
    </row>
    <row r="67" spans="1:7" ht="12.75">
      <c r="A67" s="160" t="s">
        <v>14</v>
      </c>
      <c r="B67" s="170">
        <f>SUM(B62:B66)</f>
        <v>8</v>
      </c>
      <c r="C67" s="171">
        <f>SUM(C62:C66)</f>
        <v>129</v>
      </c>
      <c r="D67" s="170">
        <f>SUM(D62:D64)</f>
        <v>5</v>
      </c>
      <c r="E67" s="171">
        <f>SUM(E62:E64)</f>
        <v>150</v>
      </c>
      <c r="F67" s="170">
        <f>SUM(F61:F63)</f>
        <v>6</v>
      </c>
      <c r="G67" s="171">
        <f>SUM(G61:G63)</f>
        <v>87</v>
      </c>
    </row>
    <row r="69" ht="18.75">
      <c r="A69" s="18" t="s">
        <v>1351</v>
      </c>
    </row>
    <row r="71" spans="1:4" ht="12.75" thickBot="1">
      <c r="A71" s="34" t="s">
        <v>29</v>
      </c>
      <c r="B71" s="26">
        <v>2015</v>
      </c>
      <c r="C71" s="39">
        <v>2016</v>
      </c>
      <c r="D71" s="39">
        <v>2017</v>
      </c>
    </row>
    <row r="72" spans="1:4" ht="12.75" thickTop="1">
      <c r="A72" s="27" t="s">
        <v>167</v>
      </c>
      <c r="B72" s="28">
        <v>129</v>
      </c>
      <c r="C72" s="28">
        <v>150</v>
      </c>
      <c r="D72" s="56">
        <v>85</v>
      </c>
    </row>
    <row r="73" spans="1:4" ht="12.75">
      <c r="A73" s="27" t="s">
        <v>311</v>
      </c>
      <c r="B73" s="28"/>
      <c r="C73" s="28"/>
      <c r="D73" s="56">
        <v>1</v>
      </c>
    </row>
    <row r="74" spans="1:4" ht="12.75">
      <c r="A74" s="27" t="s">
        <v>243</v>
      </c>
      <c r="B74" s="29">
        <v>5</v>
      </c>
      <c r="C74" s="29">
        <v>5</v>
      </c>
      <c r="D74" s="104">
        <v>3</v>
      </c>
    </row>
    <row r="75" spans="1:4" ht="12.75">
      <c r="A75" s="27" t="s">
        <v>297</v>
      </c>
      <c r="B75" s="107"/>
      <c r="C75" s="107"/>
      <c r="D75" s="108">
        <v>2</v>
      </c>
    </row>
    <row r="76" spans="1:4" ht="12.75" thickBot="1">
      <c r="A76" s="30" t="s">
        <v>14</v>
      </c>
      <c r="B76" s="31">
        <f>SUM(B72)</f>
        <v>129</v>
      </c>
      <c r="C76" s="97">
        <f>SUM(C72)</f>
        <v>150</v>
      </c>
      <c r="D76" s="105">
        <f>SUM(D72+D75)</f>
        <v>87</v>
      </c>
    </row>
    <row r="77" spans="1:5" ht="36">
      <c r="A77" s="48" t="s">
        <v>310</v>
      </c>
      <c r="D77" s="3"/>
      <c r="E77" s="3"/>
    </row>
    <row r="78" ht="12.75">
      <c r="A78" s="49"/>
    </row>
    <row r="81" ht="18.75">
      <c r="A81" s="18" t="s">
        <v>1352</v>
      </c>
    </row>
    <row r="83" spans="1:8" ht="12.75">
      <c r="A83" s="166"/>
      <c r="B83" s="129"/>
      <c r="C83" s="167">
        <v>2015</v>
      </c>
      <c r="D83" s="141"/>
      <c r="E83" s="167">
        <v>2016</v>
      </c>
      <c r="F83" s="141"/>
      <c r="G83" s="167">
        <v>2017</v>
      </c>
      <c r="H83" s="141"/>
    </row>
    <row r="84" spans="1:8" ht="12.75">
      <c r="A84" s="209" t="s">
        <v>443</v>
      </c>
      <c r="B84" s="210"/>
      <c r="C84" s="168" t="s">
        <v>424</v>
      </c>
      <c r="D84" s="149" t="s">
        <v>425</v>
      </c>
      <c r="E84" s="168" t="s">
        <v>424</v>
      </c>
      <c r="F84" s="149" t="s">
        <v>425</v>
      </c>
      <c r="G84" s="168" t="s">
        <v>424</v>
      </c>
      <c r="H84" s="149" t="s">
        <v>425</v>
      </c>
    </row>
    <row r="85" spans="1:8" ht="12.75">
      <c r="A85" s="154" t="s">
        <v>40</v>
      </c>
      <c r="B85" s="22" t="s">
        <v>405</v>
      </c>
      <c r="C85" s="3"/>
      <c r="D85" s="22"/>
      <c r="E85" s="3"/>
      <c r="F85" s="22"/>
      <c r="G85" s="3">
        <v>1</v>
      </c>
      <c r="H85" s="22">
        <v>20</v>
      </c>
    </row>
    <row r="86" spans="1:8" ht="12.75">
      <c r="A86" s="154" t="s">
        <v>46</v>
      </c>
      <c r="B86" s="22" t="s">
        <v>472</v>
      </c>
      <c r="C86" s="3">
        <v>1</v>
      </c>
      <c r="D86" s="22">
        <v>80</v>
      </c>
      <c r="E86" s="3"/>
      <c r="F86" s="22"/>
      <c r="G86" s="3"/>
      <c r="H86" s="22"/>
    </row>
    <row r="87" spans="1:8" ht="12.75">
      <c r="A87" s="154" t="s">
        <v>44</v>
      </c>
      <c r="B87" s="22" t="s">
        <v>467</v>
      </c>
      <c r="C87" s="3"/>
      <c r="D87" s="22"/>
      <c r="E87" s="3"/>
      <c r="F87" s="22"/>
      <c r="G87" s="3">
        <v>1</v>
      </c>
      <c r="H87" s="22">
        <v>1</v>
      </c>
    </row>
    <row r="88" spans="1:8" ht="12.75">
      <c r="A88" s="154" t="s">
        <v>33</v>
      </c>
      <c r="B88" s="22" t="s">
        <v>412</v>
      </c>
      <c r="C88" s="3">
        <v>1</v>
      </c>
      <c r="D88" s="22">
        <v>1</v>
      </c>
      <c r="E88" s="3"/>
      <c r="F88" s="22"/>
      <c r="G88" s="3"/>
      <c r="H88" s="22"/>
    </row>
    <row r="89" spans="1:8" ht="12.75">
      <c r="A89" s="154" t="s">
        <v>41</v>
      </c>
      <c r="B89" s="22" t="s">
        <v>415</v>
      </c>
      <c r="C89" s="3">
        <v>1</v>
      </c>
      <c r="D89" s="22">
        <v>15</v>
      </c>
      <c r="E89" s="3"/>
      <c r="F89" s="22"/>
      <c r="G89" s="3">
        <v>1</v>
      </c>
      <c r="H89" s="22">
        <v>1</v>
      </c>
    </row>
    <row r="90" spans="1:8" ht="12.75">
      <c r="A90" s="154" t="s">
        <v>30</v>
      </c>
      <c r="B90" s="22" t="s">
        <v>30</v>
      </c>
      <c r="C90" s="3">
        <v>1</v>
      </c>
      <c r="D90" s="22">
        <v>26</v>
      </c>
      <c r="E90" s="3">
        <v>2</v>
      </c>
      <c r="F90" s="22">
        <v>32</v>
      </c>
      <c r="G90" s="3">
        <v>1</v>
      </c>
      <c r="H90" s="22">
        <v>3</v>
      </c>
    </row>
    <row r="91" spans="1:8" ht="12.75">
      <c r="A91" s="154" t="s">
        <v>38</v>
      </c>
      <c r="B91" s="22" t="s">
        <v>471</v>
      </c>
      <c r="C91" s="3"/>
      <c r="D91" s="22"/>
      <c r="E91" s="3">
        <v>1</v>
      </c>
      <c r="F91" s="22">
        <v>62</v>
      </c>
      <c r="G91" s="3"/>
      <c r="H91" s="22"/>
    </row>
    <row r="92" spans="1:8" ht="12.75">
      <c r="A92" s="154" t="s">
        <v>34</v>
      </c>
      <c r="B92" s="22" t="s">
        <v>468</v>
      </c>
      <c r="C92" s="3"/>
      <c r="D92" s="22"/>
      <c r="E92" s="3"/>
      <c r="F92" s="22"/>
      <c r="G92" s="3">
        <v>1</v>
      </c>
      <c r="H92" s="22">
        <v>40</v>
      </c>
    </row>
    <row r="93" spans="1:8" ht="12.75">
      <c r="A93" s="131" t="s">
        <v>426</v>
      </c>
      <c r="B93" s="133"/>
      <c r="C93" s="132">
        <f>SUM(C86:C92)</f>
        <v>4</v>
      </c>
      <c r="D93" s="133">
        <f>SUM(D86:D92)</f>
        <v>122</v>
      </c>
      <c r="E93" s="132">
        <f>SUM(E90:E92)</f>
        <v>3</v>
      </c>
      <c r="F93" s="133">
        <f>SUM(F90:F92)</f>
        <v>94</v>
      </c>
      <c r="G93" s="132">
        <f>SUM(G85:G92)</f>
        <v>5</v>
      </c>
      <c r="H93" s="133">
        <f>SUM(H85:H92)</f>
        <v>65</v>
      </c>
    </row>
    <row r="94" spans="1:8" ht="12.75">
      <c r="A94" s="154" t="s">
        <v>419</v>
      </c>
      <c r="B94" s="22"/>
      <c r="C94" s="3"/>
      <c r="D94" s="22">
        <v>28</v>
      </c>
      <c r="E94" s="3"/>
      <c r="F94" s="22">
        <v>35</v>
      </c>
      <c r="G94" s="3"/>
      <c r="H94" s="22">
        <v>22</v>
      </c>
    </row>
    <row r="95" spans="1:8" ht="12.75">
      <c r="A95" s="154" t="s">
        <v>469</v>
      </c>
      <c r="B95" s="22"/>
      <c r="C95" s="3"/>
      <c r="D95" s="22">
        <v>22</v>
      </c>
      <c r="E95" s="3"/>
      <c r="F95" s="22">
        <v>6</v>
      </c>
      <c r="G95" s="3"/>
      <c r="H95" s="22">
        <v>19</v>
      </c>
    </row>
    <row r="96" spans="1:8" ht="12.75">
      <c r="A96" s="131" t="s">
        <v>470</v>
      </c>
      <c r="B96" s="133"/>
      <c r="C96" s="132"/>
      <c r="D96" s="133">
        <f>SUM(D94)</f>
        <v>28</v>
      </c>
      <c r="E96" s="132"/>
      <c r="F96" s="133">
        <f>SUM(F94)</f>
        <v>35</v>
      </c>
      <c r="G96" s="132"/>
      <c r="H96" s="133">
        <f>SUM(H94)</f>
        <v>22</v>
      </c>
    </row>
    <row r="97" spans="1:8" ht="12.75">
      <c r="A97" s="169" t="s">
        <v>14</v>
      </c>
      <c r="B97" s="162"/>
      <c r="C97" s="161">
        <f>SUM(C93)</f>
        <v>4</v>
      </c>
      <c r="D97" s="162">
        <f>SUM(D96+D93)</f>
        <v>150</v>
      </c>
      <c r="E97" s="161">
        <f>SUM(E93)</f>
        <v>3</v>
      </c>
      <c r="F97" s="162">
        <f>SUM(F96+F93)</f>
        <v>129</v>
      </c>
      <c r="G97" s="161">
        <f>SUM(G93)</f>
        <v>5</v>
      </c>
      <c r="H97" s="162">
        <f>SUM(H96+H93)</f>
        <v>87</v>
      </c>
    </row>
    <row r="100" ht="12.75">
      <c r="A100" s="3" t="s">
        <v>0</v>
      </c>
    </row>
  </sheetData>
  <mergeCells count="1">
    <mergeCell ref="A84:B8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2018-04-24T09:28:41Z</cp:lastPrinted>
  <dcterms:created xsi:type="dcterms:W3CDTF">2012-04-04T13:23:15Z</dcterms:created>
  <dcterms:modified xsi:type="dcterms:W3CDTF">2022-05-12T21:02:34Z</dcterms:modified>
  <cp:category/>
  <cp:version/>
  <cp:contentType/>
  <cp:contentStatus/>
</cp:coreProperties>
</file>